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расходы" sheetId="1" r:id="rId1"/>
  </sheets>
  <definedNames>
    <definedName name="_xlnm.Print_Area" localSheetId="0">расходы!$A$1:$L$190</definedName>
  </definedNames>
  <calcPr calcId="145621"/>
</workbook>
</file>

<file path=xl/calcChain.xml><?xml version="1.0" encoding="utf-8"?>
<calcChain xmlns="http://schemas.openxmlformats.org/spreadsheetml/2006/main">
  <c r="H92" i="1" l="1"/>
  <c r="G92" i="1"/>
  <c r="H81" i="1"/>
  <c r="G81" i="1"/>
  <c r="H65" i="1"/>
  <c r="G65" i="1"/>
  <c r="E53" i="1"/>
  <c r="I29" i="1"/>
  <c r="I162" i="1" l="1"/>
  <c r="I163" i="1"/>
  <c r="I164" i="1"/>
  <c r="I168" i="1"/>
  <c r="I153" i="1"/>
  <c r="I154" i="1"/>
  <c r="I155" i="1"/>
  <c r="H181" i="1"/>
  <c r="H180" i="1" s="1"/>
  <c r="H179" i="1" s="1"/>
  <c r="H178" i="1" s="1"/>
  <c r="H176" i="1"/>
  <c r="H175" i="1" s="1"/>
  <c r="H174" i="1" s="1"/>
  <c r="H171" i="1"/>
  <c r="H170" i="1" s="1"/>
  <c r="H167" i="1"/>
  <c r="H166" i="1" s="1"/>
  <c r="H165" i="1" s="1"/>
  <c r="H161" i="1"/>
  <c r="H160" i="1" s="1"/>
  <c r="H159" i="1" s="1"/>
  <c r="H152" i="1"/>
  <c r="H145" i="1"/>
  <c r="H143" i="1"/>
  <c r="H142" i="1" s="1"/>
  <c r="H140" i="1"/>
  <c r="H139" i="1" s="1"/>
  <c r="H133" i="1"/>
  <c r="H132" i="1" s="1"/>
  <c r="H131" i="1" s="1"/>
  <c r="H129" i="1"/>
  <c r="H128" i="1" s="1"/>
  <c r="H127" i="1" s="1"/>
  <c r="H125" i="1"/>
  <c r="H124" i="1" s="1"/>
  <c r="H123" i="1" s="1"/>
  <c r="H120" i="1"/>
  <c r="H119" i="1" s="1"/>
  <c r="H118" i="1" s="1"/>
  <c r="H117" i="1" s="1"/>
  <c r="H116" i="1" s="1"/>
  <c r="H114" i="1"/>
  <c r="H112" i="1"/>
  <c r="H109" i="1"/>
  <c r="H108" i="1" s="1"/>
  <c r="H103" i="1"/>
  <c r="H101" i="1"/>
  <c r="H91" i="1"/>
  <c r="H90" i="1" s="1"/>
  <c r="H89" i="1" s="1"/>
  <c r="H86" i="1"/>
  <c r="H85" i="1" s="1"/>
  <c r="H84" i="1" s="1"/>
  <c r="H75" i="1"/>
  <c r="H74" i="1" s="1"/>
  <c r="H73" i="1" s="1"/>
  <c r="H72" i="1" s="1"/>
  <c r="H64" i="1"/>
  <c r="H62" i="1"/>
  <c r="H58" i="1"/>
  <c r="H53" i="1"/>
  <c r="H52" i="1" s="1"/>
  <c r="H50" i="1"/>
  <c r="H49" i="1" s="1"/>
  <c r="H47" i="1"/>
  <c r="H45" i="1"/>
  <c r="H43" i="1"/>
  <c r="H36" i="1"/>
  <c r="H33" i="1"/>
  <c r="H30" i="1" s="1"/>
  <c r="H26" i="1"/>
  <c r="H22" i="1"/>
  <c r="H21" i="1" s="1"/>
  <c r="H15" i="1"/>
  <c r="H14" i="1" s="1"/>
  <c r="H13" i="1" s="1"/>
  <c r="H12" i="1" s="1"/>
  <c r="G181" i="1"/>
  <c r="G180" i="1" s="1"/>
  <c r="G179" i="1" s="1"/>
  <c r="G178" i="1" s="1"/>
  <c r="G176" i="1"/>
  <c r="G175" i="1" s="1"/>
  <c r="G174" i="1" s="1"/>
  <c r="G171" i="1"/>
  <c r="G170" i="1" s="1"/>
  <c r="G167" i="1"/>
  <c r="G166" i="1" s="1"/>
  <c r="G165" i="1" s="1"/>
  <c r="G161" i="1"/>
  <c r="G160" i="1" s="1"/>
  <c r="G159" i="1" s="1"/>
  <c r="G152" i="1"/>
  <c r="G151" i="1" s="1"/>
  <c r="G150" i="1" s="1"/>
  <c r="G149" i="1" s="1"/>
  <c r="G148" i="1" s="1"/>
  <c r="G145" i="1"/>
  <c r="G143" i="1"/>
  <c r="G142" i="1" s="1"/>
  <c r="G140" i="1"/>
  <c r="G139" i="1" s="1"/>
  <c r="G133" i="1"/>
  <c r="G132" i="1" s="1"/>
  <c r="G131" i="1" s="1"/>
  <c r="G129" i="1"/>
  <c r="G128" i="1" s="1"/>
  <c r="G127" i="1" s="1"/>
  <c r="G125" i="1"/>
  <c r="G124" i="1" s="1"/>
  <c r="G123" i="1" s="1"/>
  <c r="G120" i="1"/>
  <c r="G119" i="1" s="1"/>
  <c r="G118" i="1" s="1"/>
  <c r="G117" i="1" s="1"/>
  <c r="G116" i="1" s="1"/>
  <c r="G114" i="1"/>
  <c r="G112" i="1"/>
  <c r="G109" i="1"/>
  <c r="G108" i="1" s="1"/>
  <c r="G103" i="1"/>
  <c r="G101" i="1"/>
  <c r="G91" i="1"/>
  <c r="G90" i="1" s="1"/>
  <c r="G89" i="1" s="1"/>
  <c r="G86" i="1"/>
  <c r="G85" i="1" s="1"/>
  <c r="G84" i="1" s="1"/>
  <c r="G75" i="1"/>
  <c r="G74" i="1" s="1"/>
  <c r="G73" i="1" s="1"/>
  <c r="G72" i="1" s="1"/>
  <c r="G64" i="1"/>
  <c r="G62" i="1"/>
  <c r="G58" i="1"/>
  <c r="G53" i="1"/>
  <c r="G52" i="1" s="1"/>
  <c r="G50" i="1"/>
  <c r="G49" i="1" s="1"/>
  <c r="G47" i="1"/>
  <c r="G45" i="1"/>
  <c r="G43" i="1"/>
  <c r="G36" i="1"/>
  <c r="G33" i="1"/>
  <c r="G30" i="1" s="1"/>
  <c r="G26" i="1"/>
  <c r="G22" i="1"/>
  <c r="G21" i="1" s="1"/>
  <c r="G15" i="1"/>
  <c r="G14" i="1" s="1"/>
  <c r="G13" i="1" s="1"/>
  <c r="G12" i="1" s="1"/>
  <c r="D181" i="1"/>
  <c r="D180" i="1" s="1"/>
  <c r="D179" i="1" s="1"/>
  <c r="D178" i="1" s="1"/>
  <c r="D176" i="1"/>
  <c r="D175" i="1" s="1"/>
  <c r="D174" i="1" s="1"/>
  <c r="D171" i="1"/>
  <c r="D170" i="1" s="1"/>
  <c r="D167" i="1"/>
  <c r="D166" i="1" s="1"/>
  <c r="D165" i="1" s="1"/>
  <c r="D161" i="1"/>
  <c r="D160" i="1" s="1"/>
  <c r="D159" i="1" s="1"/>
  <c r="D152" i="1"/>
  <c r="D151" i="1" s="1"/>
  <c r="D150" i="1" s="1"/>
  <c r="D149" i="1" s="1"/>
  <c r="D148" i="1" s="1"/>
  <c r="D145" i="1"/>
  <c r="D143" i="1"/>
  <c r="D142" i="1" s="1"/>
  <c r="D140" i="1"/>
  <c r="D139" i="1" s="1"/>
  <c r="D133" i="1"/>
  <c r="D132" i="1" s="1"/>
  <c r="D131" i="1" s="1"/>
  <c r="D129" i="1"/>
  <c r="D128" i="1" s="1"/>
  <c r="D127" i="1" s="1"/>
  <c r="D125" i="1"/>
  <c r="D124" i="1" s="1"/>
  <c r="D123" i="1" s="1"/>
  <c r="D120" i="1"/>
  <c r="D119" i="1" s="1"/>
  <c r="D118" i="1" s="1"/>
  <c r="D117" i="1" s="1"/>
  <c r="D116" i="1" s="1"/>
  <c r="D114" i="1"/>
  <c r="D112" i="1"/>
  <c r="D109" i="1"/>
  <c r="D108" i="1" s="1"/>
  <c r="D103" i="1"/>
  <c r="D101" i="1"/>
  <c r="D92" i="1"/>
  <c r="D91" i="1" s="1"/>
  <c r="D90" i="1" s="1"/>
  <c r="D89" i="1" s="1"/>
  <c r="D86" i="1"/>
  <c r="D85" i="1" s="1"/>
  <c r="D84" i="1" s="1"/>
  <c r="D81" i="1"/>
  <c r="D75" i="1"/>
  <c r="D74" i="1" s="1"/>
  <c r="D73" i="1" s="1"/>
  <c r="D72" i="1" s="1"/>
  <c r="D64" i="1"/>
  <c r="D57" i="1"/>
  <c r="D52" i="1"/>
  <c r="D50" i="1"/>
  <c r="D49" i="1" s="1"/>
  <c r="D47" i="1"/>
  <c r="D33" i="1"/>
  <c r="D25" i="1" s="1"/>
  <c r="D22" i="1"/>
  <c r="D21" i="1" s="1"/>
  <c r="D14" i="1"/>
  <c r="D13" i="1" s="1"/>
  <c r="D12" i="1" s="1"/>
  <c r="C181" i="1"/>
  <c r="C180" i="1" s="1"/>
  <c r="C179" i="1" s="1"/>
  <c r="C178" i="1" s="1"/>
  <c r="C176" i="1"/>
  <c r="C175" i="1" s="1"/>
  <c r="C174" i="1" s="1"/>
  <c r="C171" i="1"/>
  <c r="C170" i="1" s="1"/>
  <c r="C167" i="1"/>
  <c r="C166" i="1" s="1"/>
  <c r="C165" i="1" s="1"/>
  <c r="C161" i="1"/>
  <c r="C160" i="1" s="1"/>
  <c r="C159" i="1" s="1"/>
  <c r="C151" i="1"/>
  <c r="C150" i="1" s="1"/>
  <c r="C149" i="1" s="1"/>
  <c r="C148" i="1" s="1"/>
  <c r="C147" i="1" s="1"/>
  <c r="C143" i="1"/>
  <c r="C142" i="1" s="1"/>
  <c r="C140" i="1"/>
  <c r="C139" i="1" s="1"/>
  <c r="C133" i="1"/>
  <c r="C132" i="1" s="1"/>
  <c r="C131" i="1" s="1"/>
  <c r="C129" i="1"/>
  <c r="C128" i="1" s="1"/>
  <c r="C127" i="1" s="1"/>
  <c r="C125" i="1"/>
  <c r="C124" i="1" s="1"/>
  <c r="C123" i="1" s="1"/>
  <c r="C120" i="1"/>
  <c r="C119" i="1" s="1"/>
  <c r="C118" i="1" s="1"/>
  <c r="C117" i="1" s="1"/>
  <c r="C116" i="1" s="1"/>
  <c r="C114" i="1"/>
  <c r="C112" i="1"/>
  <c r="C109" i="1"/>
  <c r="C108" i="1" s="1"/>
  <c r="C103" i="1"/>
  <c r="C101" i="1"/>
  <c r="C91" i="1"/>
  <c r="C90" i="1" s="1"/>
  <c r="C89" i="1" s="1"/>
  <c r="C86" i="1"/>
  <c r="C85" i="1" s="1"/>
  <c r="C84" i="1" s="1"/>
  <c r="C81" i="1"/>
  <c r="C75" i="1"/>
  <c r="C74" i="1" s="1"/>
  <c r="C73" i="1" s="1"/>
  <c r="C65" i="1"/>
  <c r="C64" i="1" s="1"/>
  <c r="C62" i="1"/>
  <c r="C58" i="1"/>
  <c r="C53" i="1"/>
  <c r="C52" i="1" s="1"/>
  <c r="C50" i="1"/>
  <c r="C49" i="1" s="1"/>
  <c r="C47" i="1"/>
  <c r="C45" i="1"/>
  <c r="C43" i="1"/>
  <c r="C36" i="1"/>
  <c r="C33" i="1"/>
  <c r="C30" i="1" s="1"/>
  <c r="C26" i="1"/>
  <c r="C22" i="1"/>
  <c r="C21" i="1" s="1"/>
  <c r="C14" i="1"/>
  <c r="C13" i="1" s="1"/>
  <c r="C12" i="1" s="1"/>
  <c r="E167" i="1"/>
  <c r="E166" i="1" s="1"/>
  <c r="E165" i="1" s="1"/>
  <c r="E152" i="1"/>
  <c r="E133" i="1"/>
  <c r="E132" i="1" s="1"/>
  <c r="E131" i="1" s="1"/>
  <c r="E129" i="1"/>
  <c r="E128" i="1" s="1"/>
  <c r="E127" i="1" s="1"/>
  <c r="E125" i="1"/>
  <c r="E124" i="1" s="1"/>
  <c r="E123" i="1" s="1"/>
  <c r="E120" i="1"/>
  <c r="E112" i="1"/>
  <c r="E114" i="1"/>
  <c r="E109" i="1"/>
  <c r="E108" i="1" s="1"/>
  <c r="K102" i="1"/>
  <c r="J102" i="1"/>
  <c r="I102" i="1"/>
  <c r="E101" i="1"/>
  <c r="E92" i="1"/>
  <c r="E91" i="1" s="1"/>
  <c r="E86" i="1"/>
  <c r="E81" i="1"/>
  <c r="E33" i="1"/>
  <c r="E30" i="1" s="1"/>
  <c r="E62" i="1"/>
  <c r="E65" i="1"/>
  <c r="E64" i="1" s="1"/>
  <c r="E58" i="1"/>
  <c r="E47" i="1"/>
  <c r="K35" i="1"/>
  <c r="J35" i="1"/>
  <c r="I35" i="1"/>
  <c r="E161" i="1"/>
  <c r="E160" i="1" s="1"/>
  <c r="E159" i="1" s="1"/>
  <c r="K162" i="1"/>
  <c r="J162" i="1"/>
  <c r="I144" i="1"/>
  <c r="J144" i="1"/>
  <c r="J141" i="1"/>
  <c r="J38" i="1"/>
  <c r="K38" i="1"/>
  <c r="I38" i="1"/>
  <c r="G57" i="1" l="1"/>
  <c r="G56" i="1" s="1"/>
  <c r="G100" i="1"/>
  <c r="G99" i="1" s="1"/>
  <c r="G98" i="1" s="1"/>
  <c r="G169" i="1"/>
  <c r="C57" i="1"/>
  <c r="C56" i="1" s="1"/>
  <c r="D100" i="1"/>
  <c r="D99" i="1" s="1"/>
  <c r="D98" i="1" s="1"/>
  <c r="D169" i="1"/>
  <c r="G138" i="1"/>
  <c r="G137" i="1" s="1"/>
  <c r="G136" i="1" s="1"/>
  <c r="G135" i="1" s="1"/>
  <c r="H57" i="1"/>
  <c r="H56" i="1" s="1"/>
  <c r="H100" i="1"/>
  <c r="H99" i="1" s="1"/>
  <c r="H98" i="1" s="1"/>
  <c r="I152" i="1"/>
  <c r="I165" i="1"/>
  <c r="I159" i="1"/>
  <c r="C100" i="1"/>
  <c r="C99" i="1" s="1"/>
  <c r="C98" i="1" s="1"/>
  <c r="C169" i="1"/>
  <c r="D111" i="1"/>
  <c r="D107" i="1" s="1"/>
  <c r="D106" i="1" s="1"/>
  <c r="D105" i="1" s="1"/>
  <c r="D158" i="1"/>
  <c r="G111" i="1"/>
  <c r="G107" i="1" s="1"/>
  <c r="G106" i="1" s="1"/>
  <c r="G105" i="1" s="1"/>
  <c r="H111" i="1"/>
  <c r="H107" i="1" s="1"/>
  <c r="H106" i="1" s="1"/>
  <c r="H105" i="1" s="1"/>
  <c r="H151" i="1"/>
  <c r="H169" i="1"/>
  <c r="I167" i="1"/>
  <c r="I161" i="1"/>
  <c r="G122" i="1"/>
  <c r="H122" i="1"/>
  <c r="I166" i="1"/>
  <c r="I160" i="1"/>
  <c r="C138" i="1"/>
  <c r="C137" i="1" s="1"/>
  <c r="C136" i="1" s="1"/>
  <c r="C111" i="1"/>
  <c r="C107" i="1" s="1"/>
  <c r="C106" i="1" s="1"/>
  <c r="H138" i="1"/>
  <c r="H137" i="1" s="1"/>
  <c r="H136" i="1" s="1"/>
  <c r="H135" i="1" s="1"/>
  <c r="D56" i="1"/>
  <c r="H80" i="1"/>
  <c r="H79" i="1"/>
  <c r="H25" i="1"/>
  <c r="H20" i="1" s="1"/>
  <c r="H19" i="1" s="1"/>
  <c r="H158" i="1"/>
  <c r="H88" i="1"/>
  <c r="G79" i="1"/>
  <c r="G80" i="1"/>
  <c r="G25" i="1"/>
  <c r="G20" i="1" s="1"/>
  <c r="G19" i="1" s="1"/>
  <c r="G158" i="1"/>
  <c r="G88" i="1"/>
  <c r="D79" i="1"/>
  <c r="D80" i="1"/>
  <c r="D20" i="1"/>
  <c r="D19" i="1" s="1"/>
  <c r="D122" i="1"/>
  <c r="D138" i="1"/>
  <c r="D137" i="1" s="1"/>
  <c r="D136" i="1" s="1"/>
  <c r="D135" i="1" s="1"/>
  <c r="D88" i="1"/>
  <c r="C80" i="1"/>
  <c r="C25" i="1"/>
  <c r="C20" i="1" s="1"/>
  <c r="C19" i="1" s="1"/>
  <c r="C158" i="1"/>
  <c r="K165" i="1"/>
  <c r="L165" i="1"/>
  <c r="C88" i="1"/>
  <c r="E158" i="1"/>
  <c r="J101" i="1"/>
  <c r="E122" i="1"/>
  <c r="E111" i="1"/>
  <c r="E107" i="1" s="1"/>
  <c r="E106" i="1" s="1"/>
  <c r="E105" i="1" s="1"/>
  <c r="K101" i="1"/>
  <c r="I101" i="1"/>
  <c r="E57" i="1"/>
  <c r="E56" i="1" s="1"/>
  <c r="J145" i="1"/>
  <c r="I145" i="1"/>
  <c r="E145" i="1"/>
  <c r="E75" i="1"/>
  <c r="E74" i="1" s="1"/>
  <c r="E73" i="1" s="1"/>
  <c r="E72" i="1" s="1"/>
  <c r="K76" i="1"/>
  <c r="K41" i="1"/>
  <c r="J41" i="1"/>
  <c r="I41" i="1"/>
  <c r="K54" i="1"/>
  <c r="J54" i="1"/>
  <c r="I54" i="1"/>
  <c r="E52" i="1"/>
  <c r="I143" i="1"/>
  <c r="J140" i="1"/>
  <c r="D157" i="1" l="1"/>
  <c r="D147" i="1" s="1"/>
  <c r="G157" i="1"/>
  <c r="G147" i="1" s="1"/>
  <c r="H97" i="1"/>
  <c r="G97" i="1"/>
  <c r="D97" i="1"/>
  <c r="D18" i="1"/>
  <c r="D11" i="1" s="1"/>
  <c r="H157" i="1"/>
  <c r="I158" i="1"/>
  <c r="H150" i="1"/>
  <c r="I151" i="1"/>
  <c r="H18" i="1"/>
  <c r="H11" i="1" s="1"/>
  <c r="G18" i="1"/>
  <c r="G11" i="1" s="1"/>
  <c r="C11" i="1"/>
  <c r="C10" i="1" s="1"/>
  <c r="J143" i="1"/>
  <c r="K73" i="1"/>
  <c r="F72" i="1"/>
  <c r="K72" i="1"/>
  <c r="J75" i="1"/>
  <c r="K74" i="1"/>
  <c r="L72" i="1"/>
  <c r="I72" i="1"/>
  <c r="J74" i="1"/>
  <c r="I75" i="1"/>
  <c r="K75" i="1"/>
  <c r="J72" i="1"/>
  <c r="I74" i="1"/>
  <c r="K52" i="1"/>
  <c r="J53" i="1"/>
  <c r="J52" i="1"/>
  <c r="I53" i="1"/>
  <c r="K53" i="1"/>
  <c r="I52" i="1"/>
  <c r="G10" i="1" l="1"/>
  <c r="D10" i="1"/>
  <c r="H149" i="1"/>
  <c r="I150" i="1"/>
  <c r="J142" i="1"/>
  <c r="I142" i="1"/>
  <c r="H148" i="1" l="1"/>
  <c r="H147" i="1" s="1"/>
  <c r="H10" i="1" s="1"/>
  <c r="I149" i="1"/>
  <c r="K182" i="1"/>
  <c r="K181" i="1"/>
  <c r="K180" i="1"/>
  <c r="K179" i="1"/>
  <c r="K178" i="1"/>
  <c r="K177" i="1"/>
  <c r="K173" i="1"/>
  <c r="K164" i="1"/>
  <c r="K155" i="1"/>
  <c r="K153" i="1"/>
  <c r="K152" i="1"/>
  <c r="K151" i="1"/>
  <c r="K150" i="1"/>
  <c r="K144" i="1"/>
  <c r="K143" i="1"/>
  <c r="K142" i="1"/>
  <c r="K141" i="1"/>
  <c r="K140" i="1"/>
  <c r="K121" i="1"/>
  <c r="K118" i="1"/>
  <c r="K117" i="1"/>
  <c r="K115" i="1"/>
  <c r="K105" i="1"/>
  <c r="K104" i="1"/>
  <c r="K95" i="1"/>
  <c r="K94" i="1"/>
  <c r="K93" i="1"/>
  <c r="K87" i="1"/>
  <c r="K86" i="1"/>
  <c r="K82" i="1"/>
  <c r="K81" i="1"/>
  <c r="K78" i="1"/>
  <c r="K77" i="1"/>
  <c r="K51" i="1"/>
  <c r="K48" i="1"/>
  <c r="K47" i="1"/>
  <c r="K46" i="1"/>
  <c r="K44" i="1"/>
  <c r="K42" i="1"/>
  <c r="K40" i="1"/>
  <c r="K39" i="1"/>
  <c r="K37" i="1"/>
  <c r="K34" i="1"/>
  <c r="K32" i="1"/>
  <c r="K31" i="1"/>
  <c r="K29" i="1"/>
  <c r="K28" i="1"/>
  <c r="K27" i="1"/>
  <c r="K24" i="1"/>
  <c r="K23" i="1"/>
  <c r="K17" i="1"/>
  <c r="K16" i="1"/>
  <c r="K13" i="1"/>
  <c r="E181" i="1" l="1"/>
  <c r="E180" i="1" s="1"/>
  <c r="E179" i="1" s="1"/>
  <c r="E178" i="1" s="1"/>
  <c r="E151" i="1" l="1"/>
  <c r="E150" i="1" s="1"/>
  <c r="E149" i="1" s="1"/>
  <c r="E140" i="1" l="1"/>
  <c r="E143" i="1"/>
  <c r="E142" i="1" s="1"/>
  <c r="E50" i="1"/>
  <c r="E49" i="1" s="1"/>
  <c r="E26" i="1"/>
  <c r="J173" i="1" l="1"/>
  <c r="J164" i="1"/>
  <c r="J121" i="1"/>
  <c r="J104" i="1"/>
  <c r="J95" i="1"/>
  <c r="J87" i="1"/>
  <c r="J51" i="1"/>
  <c r="J46" i="1"/>
  <c r="J44" i="1"/>
  <c r="J42" i="1"/>
  <c r="J40" i="1"/>
  <c r="J39" i="1"/>
  <c r="J37" i="1"/>
  <c r="J31" i="1"/>
  <c r="J29" i="1"/>
  <c r="J28" i="1"/>
  <c r="J27" i="1"/>
  <c r="J24" i="1"/>
  <c r="J23" i="1"/>
  <c r="I173" i="1"/>
  <c r="I141" i="1"/>
  <c r="I121" i="1"/>
  <c r="I104" i="1"/>
  <c r="I95" i="1"/>
  <c r="I87" i="1"/>
  <c r="I51" i="1"/>
  <c r="I46" i="1"/>
  <c r="I44" i="1"/>
  <c r="I42" i="1"/>
  <c r="I40" i="1"/>
  <c r="I39" i="1"/>
  <c r="I37" i="1"/>
  <c r="I34" i="1"/>
  <c r="I32" i="1"/>
  <c r="I31" i="1"/>
  <c r="I28" i="1"/>
  <c r="I27" i="1"/>
  <c r="I24" i="1"/>
  <c r="I23" i="1"/>
  <c r="K120" i="1" l="1"/>
  <c r="K92" i="1"/>
  <c r="K50" i="1"/>
  <c r="K22" i="1"/>
  <c r="J92" i="1"/>
  <c r="J50" i="1"/>
  <c r="I120" i="1"/>
  <c r="I86" i="1"/>
  <c r="I50" i="1"/>
  <c r="J86" i="1"/>
  <c r="J120" i="1"/>
  <c r="I92" i="1"/>
  <c r="E119" i="1"/>
  <c r="E118" i="1" s="1"/>
  <c r="E117" i="1" s="1"/>
  <c r="E116" i="1" s="1"/>
  <c r="E90" i="1" l="1"/>
  <c r="F91" i="1"/>
  <c r="K49" i="1"/>
  <c r="I49" i="1"/>
  <c r="J49" i="1"/>
  <c r="E148" i="1"/>
  <c r="E89" i="1" l="1"/>
  <c r="F89" i="1" s="1"/>
  <c r="F90" i="1"/>
  <c r="K160" i="1"/>
  <c r="E176" i="1"/>
  <c r="E175" i="1" s="1"/>
  <c r="E174" i="1" s="1"/>
  <c r="E171" i="1"/>
  <c r="E170" i="1" s="1"/>
  <c r="E103" i="1"/>
  <c r="E45" i="1"/>
  <c r="E43" i="1"/>
  <c r="E36" i="1"/>
  <c r="E22" i="1"/>
  <c r="E21" i="1" s="1"/>
  <c r="E15" i="1"/>
  <c r="E14" i="1" s="1"/>
  <c r="E100" i="1" l="1"/>
  <c r="E99" i="1" s="1"/>
  <c r="E98" i="1" s="1"/>
  <c r="E97" i="1" s="1"/>
  <c r="K170" i="1"/>
  <c r="K171" i="1"/>
  <c r="K161" i="1"/>
  <c r="K119" i="1"/>
  <c r="K103" i="1"/>
  <c r="K43" i="1"/>
  <c r="K36" i="1"/>
  <c r="K30" i="1"/>
  <c r="K26" i="1"/>
  <c r="K15" i="1"/>
  <c r="E13" i="1"/>
  <c r="E12" i="1" s="1"/>
  <c r="E25" i="1"/>
  <c r="E20" i="1" s="1"/>
  <c r="E19" i="1" s="1"/>
  <c r="E18" i="1" s="1"/>
  <c r="E169" i="1"/>
  <c r="E157" i="1" s="1"/>
  <c r="E147" i="1" s="1"/>
  <c r="E85" i="1"/>
  <c r="E84" i="1" s="1"/>
  <c r="E80" i="1" s="1"/>
  <c r="E139" i="1"/>
  <c r="E138" i="1" s="1"/>
  <c r="E137" i="1" s="1"/>
  <c r="I30" i="1"/>
  <c r="I171" i="1"/>
  <c r="J119" i="1"/>
  <c r="I103" i="1"/>
  <c r="J161" i="1" l="1"/>
  <c r="K90" i="1"/>
  <c r="K91" i="1"/>
  <c r="K14" i="1"/>
  <c r="J171" i="1"/>
  <c r="J103" i="1"/>
  <c r="J30" i="1"/>
  <c r="I119" i="1"/>
  <c r="F98" i="1"/>
  <c r="F169" i="1"/>
  <c r="E88" i="1"/>
  <c r="E79" i="1"/>
  <c r="E11" i="1" s="1"/>
  <c r="J91" i="1"/>
  <c r="K89" i="1" l="1"/>
  <c r="I26" i="1"/>
  <c r="J26" i="1"/>
  <c r="J36" i="1"/>
  <c r="I36" i="1"/>
  <c r="I43" i="1"/>
  <c r="J43" i="1"/>
  <c r="I91" i="1"/>
  <c r="I22" i="1"/>
  <c r="J22" i="1"/>
  <c r="E136" i="1"/>
  <c r="E135" i="1" s="1"/>
  <c r="E10" i="1" s="1"/>
  <c r="J17" i="1" l="1"/>
  <c r="I17" i="1"/>
  <c r="J16" i="1"/>
  <c r="I16" i="1"/>
  <c r="I13" i="1" l="1"/>
  <c r="I177" i="1"/>
  <c r="J177" i="1"/>
  <c r="F174" i="1"/>
  <c r="K175" i="1" l="1"/>
  <c r="K176" i="1"/>
  <c r="J176" i="1"/>
  <c r="I176" i="1"/>
  <c r="F148" i="1"/>
  <c r="L174" i="1" l="1"/>
  <c r="K174" i="1"/>
  <c r="K85" i="1"/>
  <c r="I174" i="1"/>
  <c r="J174" i="1"/>
  <c r="J85" i="1"/>
  <c r="I85" i="1"/>
  <c r="F79" i="1"/>
  <c r="F116" i="1"/>
  <c r="K80" i="1" l="1"/>
  <c r="L169" i="1"/>
  <c r="K169" i="1"/>
  <c r="K45" i="1"/>
  <c r="K100" i="1"/>
  <c r="K84" i="1"/>
  <c r="J169" i="1"/>
  <c r="I169" i="1"/>
  <c r="I45" i="1"/>
  <c r="J45" i="1"/>
  <c r="J81" i="1"/>
  <c r="I81" i="1"/>
  <c r="I84" i="1"/>
  <c r="J84" i="1"/>
  <c r="J100" i="1"/>
  <c r="I100" i="1"/>
  <c r="J15" i="1"/>
  <c r="I15" i="1"/>
  <c r="J139" i="1" l="1"/>
  <c r="K158" i="1"/>
  <c r="L158" i="1"/>
  <c r="K137" i="1"/>
  <c r="K138" i="1"/>
  <c r="K157" i="1"/>
  <c r="L159" i="1"/>
  <c r="K159" i="1"/>
  <c r="K88" i="1"/>
  <c r="L88" i="1"/>
  <c r="K25" i="1"/>
  <c r="K21" i="1"/>
  <c r="K99" i="1"/>
  <c r="I139" i="1"/>
  <c r="K139" i="1"/>
  <c r="L79" i="1"/>
  <c r="K79" i="1"/>
  <c r="J159" i="1"/>
  <c r="J88" i="1"/>
  <c r="I88" i="1"/>
  <c r="J21" i="1"/>
  <c r="I21" i="1"/>
  <c r="I99" i="1"/>
  <c r="J99" i="1"/>
  <c r="J79" i="1"/>
  <c r="I79" i="1"/>
  <c r="I14" i="1"/>
  <c r="J14" i="1"/>
  <c r="F159" i="1"/>
  <c r="F88" i="1"/>
  <c r="F136" i="1"/>
  <c r="L157" i="1" l="1"/>
  <c r="L116" i="1"/>
  <c r="K116" i="1"/>
  <c r="L18" i="1"/>
  <c r="K18" i="1"/>
  <c r="K20" i="1"/>
  <c r="K12" i="1"/>
  <c r="L12" i="1"/>
  <c r="L98" i="1"/>
  <c r="K98" i="1"/>
  <c r="I18" i="1"/>
  <c r="J18" i="1"/>
  <c r="I116" i="1"/>
  <c r="J116" i="1"/>
  <c r="J157" i="1"/>
  <c r="I157" i="1"/>
  <c r="J98" i="1"/>
  <c r="I98" i="1"/>
  <c r="J12" i="1"/>
  <c r="I12" i="1"/>
  <c r="F157" i="1"/>
  <c r="J136" i="1"/>
  <c r="F147" i="1"/>
  <c r="L11" i="1" l="1"/>
  <c r="I147" i="1"/>
  <c r="K148" i="1"/>
  <c r="L148" i="1"/>
  <c r="L19" i="1"/>
  <c r="K19" i="1"/>
  <c r="K11" i="1"/>
  <c r="J97" i="1"/>
  <c r="L97" i="1"/>
  <c r="K97" i="1"/>
  <c r="I136" i="1"/>
  <c r="K136" i="1"/>
  <c r="I97" i="1"/>
  <c r="J148" i="1"/>
  <c r="I148" i="1"/>
  <c r="F18" i="1"/>
  <c r="F135" i="1"/>
  <c r="F12" i="1"/>
  <c r="L10" i="1" l="1"/>
  <c r="J147" i="1"/>
  <c r="L147" i="1"/>
  <c r="K147" i="1"/>
  <c r="K135" i="1"/>
  <c r="L135" i="1"/>
  <c r="J135" i="1"/>
  <c r="I135" i="1"/>
  <c r="J11" i="1"/>
  <c r="I11" i="1"/>
  <c r="F11" i="1"/>
  <c r="I10" i="1" l="1"/>
  <c r="K10" i="1"/>
  <c r="J10" i="1"/>
  <c r="F10" i="1"/>
  <c r="F97" i="1"/>
</calcChain>
</file>

<file path=xl/sharedStrings.xml><?xml version="1.0" encoding="utf-8"?>
<sst xmlns="http://schemas.openxmlformats.org/spreadsheetml/2006/main" count="396" uniqueCount="297">
  <si>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</si>
  <si>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</si>
  <si>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</si>
  <si>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</si>
  <si>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</si>
  <si>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</si>
  <si>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</si>
  <si>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</si>
  <si>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</si>
  <si>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</si>
  <si>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</si>
  <si>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</si>
  <si>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</si>
  <si>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</si>
  <si>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</si>
  <si>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</si>
  <si>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</si>
  <si>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</si>
  <si>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</si>
  <si>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 xml:space="preserve">Органы юстиции </t>
  </si>
  <si>
    <t>Государственная регистрация актов гражданского состояния</t>
  </si>
  <si>
    <t>Национальная экономика</t>
  </si>
  <si>
    <t>Жилищно-коммунальное хозяйство</t>
  </si>
  <si>
    <t>Национальная оборона</t>
  </si>
  <si>
    <t>Осуществление первичного воинского учета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</si>
  <si>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</si>
  <si>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</si>
  <si>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</si>
  <si>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</si>
  <si>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</si>
  <si>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</si>
  <si>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Инспектор</t>
  </si>
  <si>
    <t>Н.И.Лупир</t>
  </si>
  <si>
    <t xml:space="preserve"> Бюджетной росписью (БР)</t>
  </si>
  <si>
    <t>Национальная безопасность и правоохранительная деятельность</t>
  </si>
  <si>
    <t>Жилищное хозяйство</t>
  </si>
  <si>
    <t>Приложение №3</t>
  </si>
  <si>
    <t>Социальная политика</t>
  </si>
  <si>
    <t>Иные межбюджетные трансферты</t>
  </si>
  <si>
    <t>Фонд оплаты труда и страховые взносы</t>
  </si>
  <si>
    <t>Иные выплаты  персоналу, за исключением фонда оплаты труда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</si>
  <si>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</si>
  <si>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</si>
  <si>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</si>
  <si>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Прочие услуги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</si>
  <si>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</si>
  <si>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</si>
  <si>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</si>
  <si>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Закон Хабаровского края от24.10.2010№49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</si>
  <si>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(гр.4-гр.3)</t>
  </si>
  <si>
    <t>(гр8-гр.7)</t>
  </si>
  <si>
    <t>гр.8:гр.7х100</t>
  </si>
  <si>
    <t>Осуществление  части  полномочий по решению вопросов местного значения в соответствии с заключенными соглашениями -полномочия по разработке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</si>
  <si>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Резервные фонды</t>
  </si>
  <si>
    <t>Дорожное хозяйство (дорожные фонды)</t>
  </si>
  <si>
    <t>Физическая культура и спорт</t>
  </si>
  <si>
    <t>Обеспечение функций аппарата органов местного самоуправления</t>
  </si>
  <si>
    <t>Администрация Де-Кастринского сельского поселения</t>
  </si>
  <si>
    <t>Аппарат органов местного самоуправления</t>
  </si>
  <si>
    <t>Расходы на обеспечение функций аппарата органов местного самоуправления</t>
  </si>
  <si>
    <t>Прочие непрограммные расходы  органов местного самоуправления</t>
  </si>
  <si>
    <t>Оценка недвижимости, признание прав и регулирование отношений по государственной и муниципальной собственности</t>
  </si>
  <si>
    <t>Мобилизационная и вневойсковая подготовка</t>
  </si>
  <si>
    <t>Непрограммные расходы органов  местного самоуправления</t>
  </si>
  <si>
    <t>Фонд оплаты труда и взносы по социальному страхованию</t>
  </si>
  <si>
    <t>Обеспечение функций аппарата органов  местного самоуправления</t>
  </si>
  <si>
    <t>Прочие непрограммные расходы органов местного самоуправления</t>
  </si>
  <si>
    <t>Прочие непрограммные расходы бюджета сельского поселения</t>
  </si>
  <si>
    <t>Развитие транспортной системы сельского поселения</t>
  </si>
  <si>
    <t xml:space="preserve">Дорожное хозяйство 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</si>
  <si>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</si>
  <si>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Резерв средств дорожного фонда</t>
  </si>
  <si>
    <t>Резервные средства</t>
  </si>
  <si>
    <t>Мероприятия в области жилищного хозяйства</t>
  </si>
  <si>
    <t>Содержание объектов недвижимого имущества муниципальной собственности сельского поселения</t>
  </si>
  <si>
    <t>Обеспечение деятельности подведомственных учреждений</t>
  </si>
  <si>
    <t>Пенсионное обеспечение</t>
  </si>
  <si>
    <t>Массовый спорт</t>
  </si>
  <si>
    <t>(гр.8-3)</t>
  </si>
  <si>
    <t>(гр.8/3)*100</t>
  </si>
  <si>
    <t>Отклонение исполненных бюджетных назначений 2014 года от утвержденных бюджетных назначений по отчету</t>
  </si>
  <si>
    <t>Председатель</t>
  </si>
  <si>
    <t>Исполнено 2014 год(ф.0503317)</t>
  </si>
  <si>
    <t>(в рублях)</t>
  </si>
  <si>
    <t>В.В.Камерилов</t>
  </si>
  <si>
    <t>Обеспечение функционирования высшего должностного лица субъекта Российской Федерации и  муниципального образования</t>
  </si>
  <si>
    <t>Арендная плата за пользование имуществом</t>
  </si>
  <si>
    <t>Проведение выборов</t>
  </si>
  <si>
    <t>Обеспечение проведения выборов и референдумов</t>
  </si>
  <si>
    <t>Жилищное хозяйство сельского поселения</t>
  </si>
  <si>
    <t>Отклонение исполненных бюджетных назначений 2015 года от утвержденных бюджетных назначений по отчету</t>
  </si>
  <si>
    <t>исполнения расходов бюджета сельского поселения "Село Булава" Ульчского муниципального района  Хабаровского края за 2015 год</t>
  </si>
  <si>
    <t>Решением о бюджете от 21.12.2015 №136</t>
  </si>
  <si>
    <t>913 01 00 0000000 000 000</t>
  </si>
  <si>
    <t>913 01 02 0000000 000 000</t>
  </si>
  <si>
    <t>913 01 02 8100000 000 000</t>
  </si>
  <si>
    <t>913 01 02 8110005 000 000</t>
  </si>
  <si>
    <t>913 01 02 8110005 121 000</t>
  </si>
  <si>
    <t>913 01 02 8110005 121 211</t>
  </si>
  <si>
    <t>913 01 02 8110005 121 213</t>
  </si>
  <si>
    <t>913 01 04 0000000 000 000</t>
  </si>
  <si>
    <t>913 01 04 8300000 000 000</t>
  </si>
  <si>
    <t>913 01 04 8310000 000 000</t>
  </si>
  <si>
    <t>913 01 04 8310005 000 000</t>
  </si>
  <si>
    <t>913 01 04 8310005 121 000</t>
  </si>
  <si>
    <t>913 01 04 8310005 121 211</t>
  </si>
  <si>
    <t>913 01 04 8310005 121 213</t>
  </si>
  <si>
    <t>913 01 04 8310006 000 000</t>
  </si>
  <si>
    <t>913 01 04 8310006 122 000</t>
  </si>
  <si>
    <t>91301 04 8310006 122 212</t>
  </si>
  <si>
    <t>913 01 04 8310006 122 222</t>
  </si>
  <si>
    <t>913 01 048310006 122 226</t>
  </si>
  <si>
    <t>913 01 04 8310006 242 000</t>
  </si>
  <si>
    <t>913 01 04 8310006 242 221</t>
  </si>
  <si>
    <t>913 01 04 8310006 242 226</t>
  </si>
  <si>
    <t>913 01 04 8310006 242 310</t>
  </si>
  <si>
    <t>913 01 04 8310006 244 000</t>
  </si>
  <si>
    <t>913 01 04 8310006 244 223</t>
  </si>
  <si>
    <t>913 01 04 831006 224 224</t>
  </si>
  <si>
    <t>913 01 04 8310006 244 225</t>
  </si>
  <si>
    <t>913 01 04 8310006 244 226</t>
  </si>
  <si>
    <t>913 01 04 8310006 244 310</t>
  </si>
  <si>
    <t>913 01 04 8310006 244 340</t>
  </si>
  <si>
    <t>913 01 04 8310006 851 000</t>
  </si>
  <si>
    <t>913 01 04 8310006 851 290</t>
  </si>
  <si>
    <t>913 01 04 8310006 852 000</t>
  </si>
  <si>
    <t>913 01 04 8310006 852 290</t>
  </si>
  <si>
    <t>913 01 04 4310000 000 000</t>
  </si>
  <si>
    <t>913 01 04 4310003 540 251</t>
  </si>
  <si>
    <t>913 01 04 9910017 000 000</t>
  </si>
  <si>
    <t>913 01 04 5210292 244 000</t>
  </si>
  <si>
    <t>913 01 04 5210292 244 340</t>
  </si>
  <si>
    <t>913 01 04 8310П32 000 000</t>
  </si>
  <si>
    <t>913 01 04 8310П32 244 000</t>
  </si>
  <si>
    <t>913 01 04 8310П32 244 340</t>
  </si>
  <si>
    <t>913 01 07 0000000 000 000</t>
  </si>
  <si>
    <t>913 01 07 9910000 000 000</t>
  </si>
  <si>
    <t>913 01 07 9910018 000 000</t>
  </si>
  <si>
    <t>913 01 07 9910018 880 290</t>
  </si>
  <si>
    <t>913 01 11 0000000 000 000</t>
  </si>
  <si>
    <t>913 01 13 0000000 000 000</t>
  </si>
  <si>
    <t>913 01 13 9900000 000 000</t>
  </si>
  <si>
    <t>913 01 13 9920009 244 000</t>
  </si>
  <si>
    <t>913 01 13 9920009 244 226</t>
  </si>
  <si>
    <t>913 02 00 0000000 000 000</t>
  </si>
  <si>
    <t>913 02 03 0000000 000 000</t>
  </si>
  <si>
    <t>913 02 03 9900000 000 000</t>
  </si>
  <si>
    <t>913 02 03 9915118 000 000</t>
  </si>
  <si>
    <t>913 02 03 9915118 121 000</t>
  </si>
  <si>
    <t>913 02 03 9915118 121 211</t>
  </si>
  <si>
    <t>913 02 03 9915118 121 213</t>
  </si>
  <si>
    <t>913 03 00 0000000 000 000</t>
  </si>
  <si>
    <t>913 03 04 0000000 000 000</t>
  </si>
  <si>
    <t>913 03 04 8320000 000 000</t>
  </si>
  <si>
    <t>913 03 04 8325930 000 000</t>
  </si>
  <si>
    <t>913 03 04 8325930 244 000</t>
  </si>
  <si>
    <t>913 03 04 8325930 244 340</t>
  </si>
  <si>
    <t>913 03 09 0000000 000 000</t>
  </si>
  <si>
    <t>913 03 10 0000000 000 000</t>
  </si>
  <si>
    <t>913 03 10 9900000 000 000</t>
  </si>
  <si>
    <t>913 03 10 9910000 000 000</t>
  </si>
  <si>
    <t>913 03 10 9910011 000 000</t>
  </si>
  <si>
    <t>913 03 10 9910011 244 000</t>
  </si>
  <si>
    <t>913 04 00 0000000 000 000</t>
  </si>
  <si>
    <t>913 04 09 0000000 000 000</t>
  </si>
  <si>
    <t>913 04 09 8400000 000 000</t>
  </si>
  <si>
    <t>913 04 09 8420000 000 000</t>
  </si>
  <si>
    <t>913 04 09 8420016 000 000</t>
  </si>
  <si>
    <t>913 04 09 8420016 244 000</t>
  </si>
  <si>
    <t>913 04 09 8420016 244 225</t>
  </si>
  <si>
    <t>913 04 09 8420021 000 000</t>
  </si>
  <si>
    <t>913 04 09 8420021 870 000</t>
  </si>
  <si>
    <t>913 04 09 8420021 870 290</t>
  </si>
  <si>
    <t>913 04 09 7710518 540 000</t>
  </si>
  <si>
    <t>913 05 00 0000000 000 000</t>
  </si>
  <si>
    <t>913 05 01 0000000 000 000</t>
  </si>
  <si>
    <t>913 05 01 8500000 000 000</t>
  </si>
  <si>
    <t>913 05 01 8530000 000 000</t>
  </si>
  <si>
    <t>913 05 01 8530028 000 000</t>
  </si>
  <si>
    <t>913 05 01 8530028 244 000</t>
  </si>
  <si>
    <t>913 05 01 8530028 244 225</t>
  </si>
  <si>
    <t>913 05 01 8530028 244 340</t>
  </si>
  <si>
    <t>913 05 03 0000000 000 000</t>
  </si>
  <si>
    <t>913 05 03 8740000 000 000</t>
  </si>
  <si>
    <t>913 05 03 8740040 244 225</t>
  </si>
  <si>
    <t>913 10 00 0000000 000 000</t>
  </si>
  <si>
    <t>913 10 01 0000000 000 000</t>
  </si>
  <si>
    <t>913 10 01 4310000 000 000</t>
  </si>
  <si>
    <t>91310 01 4310004 540 251</t>
  </si>
  <si>
    <t>913 11 00 0000000 000 000</t>
  </si>
  <si>
    <t>913 11 02 0000000 000 000</t>
  </si>
  <si>
    <t>913 11 02 9910014 000 000</t>
  </si>
  <si>
    <t>913 11 02 9910014 244 000</t>
  </si>
  <si>
    <t>913 11 02 9910014 244 340</t>
  </si>
  <si>
    <t>Поступление нефинансовых активов</t>
  </si>
  <si>
    <t>913 01 04 8310006 242 300</t>
  </si>
  <si>
    <t>913 01 04 8310006 242 340</t>
  </si>
  <si>
    <t>Муниципальная программа "Развитие муниципальной службы в сельском поселении "Село Булава" Ульчского муниципального района на 2014 - 2016 годы"</t>
  </si>
  <si>
    <t>Организация дополнительного профессионального  образования по программе повышения квалификации лиц, замещающих  выборные муниципальные должности, муниципальных служащих</t>
  </si>
  <si>
    <t>Прочие работы, услуги</t>
  </si>
  <si>
    <t>Профессиональная переподготовка "Управление государственными и муниципальными заказами: контрактная система"</t>
  </si>
  <si>
    <t>913 01 04 7300000 000 000</t>
  </si>
  <si>
    <t>913 01 04 7310051 000 000</t>
  </si>
  <si>
    <t>913 01 04 7310051 122 000</t>
  </si>
  <si>
    <t>913 01 04 7310051 122 212</t>
  </si>
  <si>
    <t>913 01 04 7310051 122 222</t>
  </si>
  <si>
    <t>913 01 04 7310051 122 226</t>
  </si>
  <si>
    <t>913 01 04 7310051 244 000</t>
  </si>
  <si>
    <t>913 01 04 7310051 244 226</t>
  </si>
  <si>
    <t>913 01 04 7320С31 000 000</t>
  </si>
  <si>
    <t>913 01 04 7320С31 244 000</t>
  </si>
  <si>
    <t>913 01 04 7320С31 244 212</t>
  </si>
  <si>
    <t>914 01 04 7320С31 244 222</t>
  </si>
  <si>
    <t>915 01 04 7320С31 244 226</t>
  </si>
  <si>
    <t>Другие общегосударственные вопросы</t>
  </si>
  <si>
    <t>913 01 13 9910016 852 290</t>
  </si>
  <si>
    <t>913 01 13 9910016 000 000</t>
  </si>
  <si>
    <t>Выполнение других обязательств государства</t>
  </si>
  <si>
    <t>Муниципальная программа "Управление и распоряжение муниципальным имуществом сельского поселения "Село Булава" Ульчского муниципального района на 2015 - 2017 годы"</t>
  </si>
  <si>
    <t>913 01 13 8700000 000 000</t>
  </si>
  <si>
    <t>913 01 13 8710091 244 000</t>
  </si>
  <si>
    <t>913 02 03 9915118 121 340</t>
  </si>
  <si>
    <t>913 03 04 8325930 242 226</t>
  </si>
  <si>
    <t>Закупка товаров, работ и услуг в сфере инфомационно--коммуникационных технологий</t>
  </si>
  <si>
    <t>Защита населения и территории от чрезвычайных ситуаций природного и техногенного характера, гражданская оборона</t>
  </si>
  <si>
    <t>Прочие непрограммные расходы органов местного самоуправления и муниципальных учреждений</t>
  </si>
  <si>
    <t>913 03 09 9900000 000 000</t>
  </si>
  <si>
    <t>Прочие непрограммные расходы в рамках непрограммных расходов органов местного самоуправления и муниципальных учреждений</t>
  </si>
  <si>
    <t>913 03 09 9910000 000 000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</si>
  <si>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</si>
  <si>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913 03 09 9910010 000 000</t>
  </si>
  <si>
    <t>913 03 09 9910010 244 000</t>
  </si>
  <si>
    <t>913 03 09 9910010 244 226</t>
  </si>
  <si>
    <t>Передача или получение от бюджетов других уровней средств в порядке межбюджетных отношений</t>
  </si>
  <si>
    <t>Иные выплаты населению</t>
  </si>
  <si>
    <t>913 03 09 9915104 360 290</t>
  </si>
  <si>
    <t>913 03 09 9915104 360 000</t>
  </si>
  <si>
    <t>913 03 09 9915104 244 226</t>
  </si>
  <si>
    <t>913 03 09 9915104 244 000</t>
  </si>
  <si>
    <t>913 03 09 9915104 000 000</t>
  </si>
  <si>
    <t>913 03 10 9910011 244 290</t>
  </si>
  <si>
    <t>Другие вопросы в области национальной безопасности и правоохранительной деятельности</t>
  </si>
  <si>
    <t>Муниципальная программа "Предупреждение коррупции в сельском поселении "Село Булава"  Ульчского муниципального района на 2014-2016 годы"</t>
  </si>
  <si>
    <t>913 03 14 7410061 244 340</t>
  </si>
  <si>
    <t>913 03 14 7410061 244 000</t>
  </si>
  <si>
    <t>913 03 14 7410061 000 000</t>
  </si>
  <si>
    <t>913 03 14 7400000 000 000</t>
  </si>
  <si>
    <t>913 03 14 0000000 000 000</t>
  </si>
  <si>
    <t>Муниципальная программа "Противодействие экстремизму и профилактика терроризма на территории сельского поселения "Село Булава" Ульчского муниципального района на 2014-2016 годы"</t>
  </si>
  <si>
    <t>Изготовление печатной продукции на тему антикоррупционной пропаганды</t>
  </si>
  <si>
    <t>Изготовление печатной продукции, социальной рекламы по тематике противодействия экстремизма и терроризма</t>
  </si>
  <si>
    <t>913 03 14 7510071 244 340</t>
  </si>
  <si>
    <t>913 03 14 7510071 244 000</t>
  </si>
  <si>
    <t>913 03 14 7510071 000 000</t>
  </si>
  <si>
    <t>913 03 14 7500000 000 000</t>
  </si>
  <si>
    <t>Муниципальная программа "Укрепление правопорядка, профилактика правонарушений и усиление борьбы с преступностью, противодействие коррупции на территории сельского поселения "Село Булава" Ульчского муниципального района на 2015-2017 годы"</t>
  </si>
  <si>
    <t>Мероприятия по повышению эффективности охраны общественного порядка и обеспечения общественной безопасности</t>
  </si>
  <si>
    <t>913 03 14 7610081 244 340</t>
  </si>
  <si>
    <t>913 03 14 7610081 244 000</t>
  </si>
  <si>
    <t>913 03 14 7610081 000 000</t>
  </si>
  <si>
    <t>913 03 14 7600000 000 000</t>
  </si>
  <si>
    <t>913 05 01 8530028 244 226</t>
  </si>
  <si>
    <t>Работы, услуги по содержанию имущества</t>
  </si>
  <si>
    <t>Муниципальная программа "Развитие и реконструкция (ремонт) систем наружного освещения населенного пункта СП "Село Булава" Ульчского муниципального района на 2015-2017 годы"</t>
  </si>
  <si>
    <t>913 05 03 7000000 000 000</t>
  </si>
  <si>
    <t>Реконструкция систем наружного освещения</t>
  </si>
  <si>
    <t>913 05 03 7010000 000 000</t>
  </si>
  <si>
    <t>Содержание наружного освещения и оборудования</t>
  </si>
  <si>
    <t>913 05 03 7010045 000 000</t>
  </si>
  <si>
    <t>913 05 03 7010045 244 000</t>
  </si>
  <si>
    <t>913 05 03 7010045 244 225</t>
  </si>
  <si>
    <t>913 05 03 7010045 244 310</t>
  </si>
  <si>
    <t>913 05 03 7010045 244 340</t>
  </si>
  <si>
    <t>913 05 03 7020000 000 000</t>
  </si>
  <si>
    <t>Освещение улиц</t>
  </si>
  <si>
    <t>913 05 03 7020046 000 000</t>
  </si>
  <si>
    <t>913 05 03 7020046 244 000</t>
  </si>
  <si>
    <t>913 05 03 7020046 244 223</t>
  </si>
  <si>
    <t>Прочие мероприятия по благоустройству городских округов и поселений</t>
  </si>
  <si>
    <t>Прочие мероприятия по благоустройству поселений</t>
  </si>
  <si>
    <t>913 05 03 8740039 000 000</t>
  </si>
  <si>
    <t>913 05 03 8740039 244 000</t>
  </si>
  <si>
    <t>913 05 03 8740039 244 222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</si>
  <si>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</si>
  <si>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Утверждено бюджетных назначений по отчету за 2015 год            (ф. 0503117)</t>
  </si>
  <si>
    <t>Исполнено  по  отчету за 2015 год        (ф.0503117)</t>
  </si>
  <si>
    <t>Отклонение БР от Решения о бюджете</t>
  </si>
  <si>
    <t>Другие вопросы в области национальной экономики</t>
  </si>
  <si>
    <t>913 04 12 0000000 000 000</t>
  </si>
  <si>
    <t>Коммунальное хозяйство</t>
  </si>
  <si>
    <t>913 05 02 0000000 000 000</t>
  </si>
  <si>
    <t>913 01 04 8310654244 340</t>
  </si>
  <si>
    <t>913 01 04 7320С31 122 212</t>
  </si>
  <si>
    <t>915 01 04 7320С31 122 226</t>
  </si>
  <si>
    <t>914 01 04 7320С31 122 222</t>
  </si>
  <si>
    <t>913 01 13 9910016 853 290</t>
  </si>
  <si>
    <t>913 02 03 9915118 244 340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</si>
</sst>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charset val="204"/>
    </font>
    <font>
      <i/>
      <sz val="8"/>
      <name val="Times New Roman"/>
      <family val="1"/>
      <charset val="204"/>
    </font>
    <font>
      <i/>
      <sz val="10"/>
      <name val="Arial Cyr"/>
      <charset val="204"/>
    </font>
    <font>
      <b/>
      <i/>
      <sz val="8"/>
      <name val="Times New Roman"/>
      <family val="1"/>
      <charset val="204"/>
    </font>
    <font>
      <b/>
      <sz val="9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i/>
      <sz val="9"/>
      <name val="Times New Roman"/>
      <family val="1"/>
      <charset val="204"/>
    </font>
    <font>
      <i/>
      <sz val="9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0" fillId="2" borderId="0" xfId="0" applyFont="1" applyFill="1"/>
    <xf numFmtId="4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/>
    </xf>
    <xf numFmtId="0" fontId="12" fillId="2" borderId="3" xfId="0" applyFont="1" applyFill="1" applyBorder="1"/>
    <xf numFmtId="0" fontId="12" fillId="2" borderId="3" xfId="0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 wrapText="1"/>
    </xf>
    <xf numFmtId="4" fontId="4" fillId="2" borderId="3" xfId="0" applyNumberFormat="1" applyFont="1" applyFill="1" applyBorder="1"/>
    <xf numFmtId="2" fontId="12" fillId="2" borderId="3" xfId="0" applyNumberFormat="1" applyFont="1" applyFill="1" applyBorder="1"/>
    <xf numFmtId="0" fontId="21" fillId="2" borderId="0" xfId="0" applyFont="1" applyFill="1"/>
    <xf numFmtId="49" fontId="4" fillId="2" borderId="3" xfId="0" quotePrefix="1" applyNumberFormat="1" applyFont="1" applyFill="1" applyBorder="1" applyAlignment="1">
      <alignment horizontal="center" wrapText="1"/>
    </xf>
    <xf numFmtId="0" fontId="11" fillId="2" borderId="0" xfId="0" applyFont="1" applyFill="1"/>
    <xf numFmtId="0" fontId="7" fillId="2" borderId="0" xfId="0" applyFont="1" applyFill="1"/>
    <xf numFmtId="0" fontId="5" fillId="2" borderId="3" xfId="0" applyFont="1" applyFill="1" applyBorder="1" applyAlignment="1">
      <alignment horizontal="justify" wrapText="1"/>
    </xf>
    <xf numFmtId="49" fontId="5" fillId="2" borderId="3" xfId="0" applyNumberFormat="1" applyFont="1" applyFill="1" applyBorder="1" applyAlignment="1">
      <alignment horizontal="center" wrapText="1"/>
    </xf>
    <xf numFmtId="4" fontId="5" fillId="2" borderId="3" xfId="0" applyNumberFormat="1" applyFont="1" applyFill="1" applyBorder="1" applyAlignment="1">
      <alignment horizontal="center" wrapText="1"/>
    </xf>
    <xf numFmtId="4" fontId="5" fillId="2" borderId="3" xfId="0" applyNumberFormat="1" applyFont="1" applyFill="1" applyBorder="1"/>
    <xf numFmtId="2" fontId="3" fillId="2" borderId="3" xfId="0" applyNumberFormat="1" applyFont="1" applyFill="1" applyBorder="1"/>
    <xf numFmtId="0" fontId="8" fillId="2" borderId="3" xfId="0" applyNumberFormat="1" applyFont="1" applyFill="1" applyBorder="1" applyAlignment="1" applyProtection="1">
      <alignment horizontal="left" wrapText="1" indent="1"/>
    </xf>
    <xf numFmtId="49" fontId="8" fillId="2" borderId="3" xfId="0" quotePrefix="1" applyNumberFormat="1" applyFont="1" applyFill="1" applyBorder="1" applyAlignment="1">
      <alignment horizontal="center" wrapText="1"/>
    </xf>
    <xf numFmtId="4" fontId="8" fillId="2" borderId="3" xfId="0" applyNumberFormat="1" applyFont="1" applyFill="1" applyBorder="1" applyAlignment="1">
      <alignment horizontal="center" wrapText="1"/>
    </xf>
    <xf numFmtId="4" fontId="8" fillId="2" borderId="3" xfId="0" applyNumberFormat="1" applyFont="1" applyFill="1" applyBorder="1"/>
    <xf numFmtId="2" fontId="22" fillId="2" borderId="3" xfId="0" applyNumberFormat="1" applyFont="1" applyFill="1" applyBorder="1"/>
    <xf numFmtId="0" fontId="23" fillId="2" borderId="0" xfId="0" applyFont="1" applyFill="1"/>
    <xf numFmtId="0" fontId="4" fillId="2" borderId="3" xfId="0" quotePrefix="1" applyNumberFormat="1" applyFont="1" applyFill="1" applyBorder="1" applyAlignment="1" applyProtection="1">
      <alignment horizontal="center" wrapText="1"/>
    </xf>
    <xf numFmtId="4" fontId="4" fillId="2" borderId="3" xfId="0" applyNumberFormat="1" applyFont="1" applyFill="1" applyBorder="1" applyAlignment="1" applyProtection="1">
      <alignment horizontal="center" wrapText="1"/>
    </xf>
    <xf numFmtId="0" fontId="3" fillId="2" borderId="3" xfId="0" applyFont="1" applyFill="1" applyBorder="1" applyAlignment="1">
      <alignment horizontal="justify" wrapText="1"/>
    </xf>
    <xf numFmtId="0" fontId="5" fillId="2" borderId="3" xfId="0" quotePrefix="1" applyNumberFormat="1" applyFont="1" applyFill="1" applyBorder="1" applyAlignment="1" applyProtection="1">
      <alignment horizontal="center" wrapText="1"/>
    </xf>
    <xf numFmtId="4" fontId="5" fillId="2" borderId="3" xfId="0" applyNumberFormat="1" applyFont="1" applyFill="1" applyBorder="1" applyAlignment="1" applyProtection="1">
      <alignment horizontal="center" wrapText="1"/>
    </xf>
    <xf numFmtId="0" fontId="15" fillId="2" borderId="0" xfId="0" applyFont="1" applyFill="1"/>
    <xf numFmtId="4" fontId="27" fillId="2" borderId="3" xfId="0" applyNumberFormat="1" applyFont="1" applyFill="1" applyBorder="1" applyAlignment="1" applyProtection="1">
      <alignment horizontal="center" wrapText="1"/>
    </xf>
    <xf numFmtId="0" fontId="5" fillId="2" borderId="3" xfId="0" applyNumberFormat="1" applyFont="1" applyFill="1" applyBorder="1" applyAlignment="1" applyProtection="1">
      <alignment horizontal="left" wrapText="1" indent="1"/>
    </xf>
    <xf numFmtId="0" fontId="5" fillId="2" borderId="3" xfId="0" applyNumberFormat="1" applyFont="1" applyFill="1" applyBorder="1" applyAlignment="1" applyProtection="1">
      <alignment horizontal="center" wrapText="1"/>
    </xf>
    <xf numFmtId="0" fontId="8" fillId="2" borderId="3" xfId="0" quotePrefix="1" applyNumberFormat="1" applyFont="1" applyFill="1" applyBorder="1" applyAlignment="1" applyProtection="1">
      <alignment horizontal="center" wrapText="1"/>
    </xf>
    <xf numFmtId="4" fontId="8" fillId="2" borderId="3" xfId="0" applyNumberFormat="1" applyFont="1" applyFill="1" applyBorder="1" applyAlignment="1" applyProtection="1">
      <alignment horizontal="center" wrapText="1"/>
    </xf>
    <xf numFmtId="0" fontId="8" fillId="2" borderId="3" xfId="0" applyNumberFormat="1" applyFont="1" applyFill="1" applyBorder="1" applyAlignment="1" applyProtection="1">
      <alignment horizontal="center" wrapText="1"/>
    </xf>
    <xf numFmtId="0" fontId="9" fillId="2" borderId="0" xfId="0" applyFont="1" applyFill="1"/>
    <xf numFmtId="0" fontId="13" fillId="2" borderId="3" xfId="0" applyNumberFormat="1" applyFont="1" applyFill="1" applyBorder="1" applyAlignment="1" applyProtection="1">
      <alignment horizontal="left" wrapText="1" indent="1"/>
    </xf>
    <xf numFmtId="0" fontId="4" fillId="2" borderId="3" xfId="0" applyNumberFormat="1" applyFont="1" applyFill="1" applyBorder="1" applyAlignment="1" applyProtection="1">
      <alignment horizontal="center" wrapText="1"/>
    </xf>
    <xf numFmtId="4" fontId="26" fillId="2" borderId="3" xfId="0" applyNumberFormat="1" applyFont="1" applyFill="1" applyBorder="1" applyAlignment="1" applyProtection="1">
      <alignment horizontal="center" wrapText="1"/>
    </xf>
    <xf numFmtId="0" fontId="12" fillId="2" borderId="3" xfId="0" applyNumberFormat="1" applyFont="1" applyFill="1" applyBorder="1" applyAlignment="1" applyProtection="1">
      <alignment wrapText="1"/>
    </xf>
    <xf numFmtId="0" fontId="3" fillId="2" borderId="3" xfId="0" applyNumberFormat="1" applyFont="1" applyFill="1" applyBorder="1" applyAlignment="1" applyProtection="1">
      <alignment horizontal="left" wrapText="1" indent="1"/>
    </xf>
    <xf numFmtId="0" fontId="14" fillId="2" borderId="3" xfId="0" applyNumberFormat="1" applyFont="1" applyFill="1" applyBorder="1" applyAlignment="1" applyProtection="1">
      <alignment horizontal="left" wrapText="1" indent="1"/>
    </xf>
    <xf numFmtId="0" fontId="13" fillId="2" borderId="3" xfId="0" applyNumberFormat="1" applyFont="1" applyFill="1" applyBorder="1" applyAlignment="1" applyProtection="1">
      <alignment wrapText="1"/>
    </xf>
    <xf numFmtId="4" fontId="10" fillId="2" borderId="3" xfId="0" applyNumberFormat="1" applyFont="1" applyFill="1" applyBorder="1" applyAlignment="1" applyProtection="1">
      <alignment horizontal="center" wrapText="1"/>
    </xf>
    <xf numFmtId="0" fontId="6" fillId="2" borderId="0" xfId="0" applyFont="1" applyFill="1"/>
    <xf numFmtId="4" fontId="13" fillId="2" borderId="3" xfId="0" applyNumberFormat="1" applyFont="1" applyFill="1" applyBorder="1" applyAlignment="1" applyProtection="1">
      <alignment horizontal="center" wrapText="1"/>
    </xf>
    <xf numFmtId="0" fontId="18" fillId="2" borderId="0" xfId="0" applyFont="1" applyFill="1"/>
    <xf numFmtId="4" fontId="14" fillId="2" borderId="3" xfId="0" applyNumberFormat="1" applyFont="1" applyFill="1" applyBorder="1" applyAlignment="1" applyProtection="1">
      <alignment horizontal="center" wrapText="1"/>
    </xf>
    <xf numFmtId="4" fontId="17" fillId="2" borderId="3" xfId="0" applyNumberFormat="1" applyFont="1" applyFill="1" applyBorder="1" applyAlignment="1" applyProtection="1">
      <alignment horizontal="center" wrapText="1"/>
    </xf>
    <xf numFmtId="0" fontId="3" fillId="2" borderId="3" xfId="0" applyNumberFormat="1" applyFont="1" applyFill="1" applyBorder="1" applyAlignment="1" applyProtection="1">
      <alignment wrapText="1"/>
    </xf>
    <xf numFmtId="4" fontId="3" fillId="2" borderId="3" xfId="0" applyNumberFormat="1" applyFont="1" applyFill="1" applyBorder="1" applyAlignment="1" applyProtection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4" fontId="3" fillId="2" borderId="3" xfId="0" applyNumberFormat="1" applyFont="1" applyFill="1" applyBorder="1"/>
    <xf numFmtId="0" fontId="8" fillId="2" borderId="3" xfId="0" applyNumberFormat="1" applyFont="1" applyFill="1" applyBorder="1" applyAlignment="1" applyProtection="1">
      <alignment wrapText="1"/>
    </xf>
    <xf numFmtId="2" fontId="8" fillId="2" borderId="3" xfId="0" applyNumberFormat="1" applyFont="1" applyFill="1" applyBorder="1"/>
    <xf numFmtId="0" fontId="14" fillId="2" borderId="3" xfId="0" applyNumberFormat="1" applyFont="1" applyFill="1" applyBorder="1" applyAlignment="1" applyProtection="1">
      <alignment wrapText="1"/>
    </xf>
    <xf numFmtId="0" fontId="17" fillId="2" borderId="3" xfId="0" applyNumberFormat="1" applyFont="1" applyFill="1" applyBorder="1" applyAlignment="1" applyProtection="1">
      <alignment wrapText="1"/>
    </xf>
    <xf numFmtId="0" fontId="17" fillId="2" borderId="3" xfId="0" applyNumberFormat="1" applyFont="1" applyFill="1" applyBorder="1" applyAlignment="1" applyProtection="1">
      <alignment horizontal="center" wrapText="1"/>
    </xf>
    <xf numFmtId="4" fontId="17" fillId="2" borderId="3" xfId="0" applyNumberFormat="1" applyFont="1" applyFill="1" applyBorder="1" applyAlignment="1">
      <alignment horizontal="center" wrapText="1"/>
    </xf>
    <xf numFmtId="4" fontId="17" fillId="2" borderId="3" xfId="0" applyNumberFormat="1" applyFont="1" applyFill="1" applyBorder="1"/>
    <xf numFmtId="2" fontId="17" fillId="2" borderId="3" xfId="0" applyNumberFormat="1" applyFont="1" applyFill="1" applyBorder="1"/>
    <xf numFmtId="0" fontId="12" fillId="2" borderId="3" xfId="0" applyNumberFormat="1" applyFont="1" applyFill="1" applyBorder="1" applyAlignment="1" applyProtection="1">
      <alignment horizontal="left" wrapText="1" indent="1"/>
    </xf>
    <xf numFmtId="4" fontId="10" fillId="2" borderId="3" xfId="0" applyNumberFormat="1" applyFont="1" applyFill="1" applyBorder="1" applyAlignment="1">
      <alignment horizontal="center" wrapText="1"/>
    </xf>
    <xf numFmtId="4" fontId="10" fillId="2" borderId="3" xfId="0" applyNumberFormat="1" applyFont="1" applyFill="1" applyBorder="1"/>
    <xf numFmtId="2" fontId="28" fillId="2" borderId="3" xfId="0" applyNumberFormat="1" applyFont="1" applyFill="1" applyBorder="1"/>
    <xf numFmtId="0" fontId="13" fillId="2" borderId="3" xfId="0" applyFont="1" applyFill="1" applyBorder="1" applyAlignment="1">
      <alignment wrapText="1"/>
    </xf>
    <xf numFmtId="0" fontId="16" fillId="2" borderId="0" xfId="0" applyFont="1" applyFill="1"/>
    <xf numFmtId="4" fontId="12" fillId="2" borderId="3" xfId="0" applyNumberFormat="1" applyFont="1" applyFill="1" applyBorder="1" applyAlignment="1" applyProtection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/>
    <xf numFmtId="0" fontId="12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justify" wrapText="1"/>
    </xf>
    <xf numFmtId="0" fontId="3" fillId="2" borderId="3" xfId="0" applyNumberFormat="1" applyFont="1" applyFill="1" applyBorder="1" applyAlignment="1" applyProtection="1">
      <alignment horizontal="center" wrapText="1"/>
    </xf>
    <xf numFmtId="0" fontId="8" fillId="2" borderId="3" xfId="0" applyFont="1" applyFill="1" applyBorder="1" applyAlignment="1">
      <alignment wrapText="1"/>
    </xf>
    <xf numFmtId="0" fontId="24" fillId="2" borderId="0" xfId="0" applyFont="1" applyFill="1"/>
    <xf numFmtId="2" fontId="3" fillId="2" borderId="3" xfId="0" applyNumberFormat="1" applyFont="1" applyFill="1" applyBorder="1" applyAlignment="1">
      <alignment horizontal="center"/>
    </xf>
    <xf numFmtId="2" fontId="22" fillId="2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 vertical="center"/>
    </xf>
    <xf numFmtId="2" fontId="14" fillId="2" borderId="3" xfId="0" applyNumberFormat="1" applyFont="1" applyFill="1" applyBorder="1" applyAlignment="1">
      <alignment horizontal="center" vertical="center"/>
    </xf>
    <xf numFmtId="4" fontId="14" fillId="2" borderId="3" xfId="0" applyNumberFormat="1" applyFont="1" applyFill="1" applyBorder="1" applyAlignment="1">
      <alignment horizontal="center" wrapText="1"/>
    </xf>
    <xf numFmtId="0" fontId="14" fillId="2" borderId="3" xfId="0" applyFont="1" applyFill="1" applyBorder="1" applyAlignment="1">
      <alignment wrapText="1"/>
    </xf>
    <xf numFmtId="0" fontId="25" fillId="2" borderId="3" xfId="0" applyFont="1" applyFill="1" applyBorder="1" applyAlignment="1">
      <alignment horizontal="center" vertical="center"/>
    </xf>
    <xf numFmtId="0" fontId="14" fillId="2" borderId="3" xfId="0" applyFont="1" applyFill="1" applyBorder="1"/>
    <xf numFmtId="2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3" xfId="0" applyFont="1" applyFill="1" applyBorder="1"/>
    <xf numFmtId="4" fontId="29" fillId="2" borderId="3" xfId="0" applyNumberFormat="1" applyFont="1" applyFill="1" applyBorder="1" applyAlignment="1">
      <alignment horizontal="center" wrapText="1"/>
    </xf>
    <xf numFmtId="0" fontId="19" fillId="2" borderId="0" xfId="0" applyFont="1" applyFill="1" applyAlignment="1">
      <alignment horizontal="right"/>
    </xf>
    <xf numFmtId="9" fontId="3" fillId="2" borderId="9" xfId="1" applyFont="1" applyFill="1" applyBorder="1" applyAlignment="1">
      <alignment horizontal="right" wrapText="1"/>
    </xf>
    <xf numFmtId="4" fontId="12" fillId="2" borderId="4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9" fontId="2" fillId="2" borderId="0" xfId="1" applyFont="1" applyFill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8"/>
  <sheetViews>
    <sheetView tabSelected="1" topLeftCell="A178" zoomScaleNormal="100" workbookViewId="0">
      <selection activeCell="A187" sqref="A186:A187"/>
    </sheetView>
  </sheetViews>
  <sheetFormatPr defaultRowHeight="15" x14ac:dyDescent="0.25"/>
  <cols>
    <col min="1" max="1" width="37.140625" style="1" customWidth="1"/>
    <col min="2" max="2" width="22.5703125" style="1" customWidth="1"/>
    <col min="3" max="3" width="16" style="1" customWidth="1"/>
    <col min="4" max="4" width="12.7109375" style="1" customWidth="1"/>
    <col min="5" max="5" width="13.28515625" style="1" customWidth="1"/>
    <col min="6" max="6" width="11" style="1" customWidth="1"/>
    <col min="7" max="7" width="13.5703125" style="1" customWidth="1"/>
    <col min="8" max="8" width="12.85546875" style="1" customWidth="1"/>
    <col min="9" max="9" width="13.140625" style="1" customWidth="1"/>
    <col min="10" max="10" width="12.42578125" style="1" customWidth="1"/>
    <col min="11" max="11" width="12.28515625" style="1" customWidth="1"/>
    <col min="12" max="12" width="11.85546875" style="1" customWidth="1"/>
    <col min="13" max="16384" width="9.140625" style="1"/>
  </cols>
  <sheetData>
    <row r="1" spans="1:12" ht="15.75" x14ac:dyDescent="0.25">
      <c r="A1" s="93" t="s">
        <v>36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ht="16.5" x14ac:dyDescent="0.25">
      <c r="A2" s="108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15.75" customHeight="1" x14ac:dyDescent="0.25">
      <c r="A3" s="107" t="s">
        <v>91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ht="15.75" customHeight="1" x14ac:dyDescent="0.25">
      <c r="A4" s="94" t="s">
        <v>83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</row>
    <row r="5" spans="1:12" ht="36.75" customHeight="1" x14ac:dyDescent="0.25">
      <c r="A5" s="102" t="s">
        <v>1</v>
      </c>
      <c r="B5" s="102" t="s">
        <v>2</v>
      </c>
      <c r="C5" s="104" t="s">
        <v>82</v>
      </c>
      <c r="D5" s="102" t="s">
        <v>3</v>
      </c>
      <c r="E5" s="102"/>
      <c r="F5" s="99" t="s">
        <v>286</v>
      </c>
      <c r="G5" s="99" t="s">
        <v>284</v>
      </c>
      <c r="H5" s="99" t="s">
        <v>285</v>
      </c>
      <c r="I5" s="95" t="s">
        <v>90</v>
      </c>
      <c r="J5" s="96"/>
      <c r="K5" s="95" t="s">
        <v>80</v>
      </c>
      <c r="L5" s="96"/>
    </row>
    <row r="6" spans="1:12" ht="58.5" customHeight="1" x14ac:dyDescent="0.25">
      <c r="A6" s="102"/>
      <c r="B6" s="102"/>
      <c r="C6" s="105"/>
      <c r="D6" s="102" t="s">
        <v>92</v>
      </c>
      <c r="E6" s="103" t="s">
        <v>33</v>
      </c>
      <c r="F6" s="101"/>
      <c r="G6" s="100"/>
      <c r="H6" s="100"/>
      <c r="I6" s="97"/>
      <c r="J6" s="98"/>
      <c r="K6" s="97"/>
      <c r="L6" s="98"/>
    </row>
    <row r="7" spans="1:12" x14ac:dyDescent="0.25">
      <c r="A7" s="102"/>
      <c r="B7" s="102"/>
      <c r="C7" s="105"/>
      <c r="D7" s="102"/>
      <c r="E7" s="103"/>
      <c r="F7" s="2" t="s">
        <v>4</v>
      </c>
      <c r="G7" s="100"/>
      <c r="H7" s="100"/>
      <c r="I7" s="2" t="s">
        <v>4</v>
      </c>
      <c r="J7" s="2" t="s">
        <v>5</v>
      </c>
      <c r="K7" s="3" t="s">
        <v>4</v>
      </c>
      <c r="L7" s="4" t="s">
        <v>5</v>
      </c>
    </row>
    <row r="8" spans="1:12" ht="24.75" customHeight="1" x14ac:dyDescent="0.25">
      <c r="A8" s="102"/>
      <c r="B8" s="102"/>
      <c r="C8" s="106"/>
      <c r="D8" s="102"/>
      <c r="E8" s="103"/>
      <c r="F8" s="2" t="s">
        <v>49</v>
      </c>
      <c r="G8" s="101"/>
      <c r="H8" s="101"/>
      <c r="I8" s="2" t="s">
        <v>50</v>
      </c>
      <c r="J8" s="2" t="s">
        <v>51</v>
      </c>
      <c r="K8" s="5" t="s">
        <v>78</v>
      </c>
      <c r="L8" s="5" t="s">
        <v>79</v>
      </c>
    </row>
    <row r="9" spans="1:12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7">
        <v>11</v>
      </c>
      <c r="L9" s="7">
        <v>12</v>
      </c>
    </row>
    <row r="10" spans="1:12" s="13" customFormat="1" ht="16.5" customHeight="1" x14ac:dyDescent="0.25">
      <c r="A10" s="8" t="s">
        <v>6</v>
      </c>
      <c r="B10" s="9"/>
      <c r="C10" s="10">
        <f>C11+C88+C97+C135+C147+C174+C178</f>
        <v>12219259.310000001</v>
      </c>
      <c r="D10" s="10">
        <f>D11+D88+D97+D135+D147+D174+D178</f>
        <v>10071737</v>
      </c>
      <c r="E10" s="10">
        <f>E11+E88+E97+E135+E147+E174+E178</f>
        <v>10071737</v>
      </c>
      <c r="F10" s="10">
        <f>E10-D10</f>
        <v>0</v>
      </c>
      <c r="G10" s="10">
        <f>G11+G88+G97+G135+G147+G174+G178</f>
        <v>10073357</v>
      </c>
      <c r="H10" s="10">
        <f>H11+H88+H97+H135+H147+H174+H178</f>
        <v>9844975.8399999999</v>
      </c>
      <c r="I10" s="10">
        <f>H10-G10</f>
        <v>-228381.16000000015</v>
      </c>
      <c r="J10" s="10">
        <f>H10/G10*100</f>
        <v>97.732819754129636</v>
      </c>
      <c r="K10" s="11">
        <f>H10-C10</f>
        <v>-2374283.4700000007</v>
      </c>
      <c r="L10" s="12">
        <f>H10/C10*100</f>
        <v>80.569333952533981</v>
      </c>
    </row>
    <row r="11" spans="1:12" s="15" customFormat="1" ht="20.25" customHeight="1" x14ac:dyDescent="0.2">
      <c r="A11" s="8" t="s">
        <v>7</v>
      </c>
      <c r="B11" s="14" t="s">
        <v>93</v>
      </c>
      <c r="C11" s="10">
        <f>C12+C18+C72+C79</f>
        <v>4925540.8100000005</v>
      </c>
      <c r="D11" s="10">
        <f>D12+D18+D72+D79</f>
        <v>5249790</v>
      </c>
      <c r="E11" s="10">
        <f>E12+E18+E72+E79</f>
        <v>5249790</v>
      </c>
      <c r="F11" s="10">
        <f>E11-D11</f>
        <v>0</v>
      </c>
      <c r="G11" s="10">
        <f>G12+G18+G72+G79</f>
        <v>5251410</v>
      </c>
      <c r="H11" s="10">
        <f>H12+H18+H72+H79</f>
        <v>5251407.32</v>
      </c>
      <c r="I11" s="10">
        <f t="shared" ref="I11:I120" si="0">H11-G11</f>
        <v>-2.6799999997019768</v>
      </c>
      <c r="J11" s="10">
        <f t="shared" ref="J11:J120" si="1">H11/G11*100</f>
        <v>99.999948966087203</v>
      </c>
      <c r="K11" s="11">
        <f t="shared" ref="K11:K92" si="2">H11-C11</f>
        <v>325866.50999999978</v>
      </c>
      <c r="L11" s="12">
        <f t="shared" ref="L11:L88" si="3">H11/C11*100</f>
        <v>106.61585240220555</v>
      </c>
    </row>
    <row r="12" spans="1:12" s="16" customFormat="1" ht="40.5" customHeight="1" x14ac:dyDescent="0.2">
      <c r="A12" s="8" t="s">
        <v>29</v>
      </c>
      <c r="B12" s="14" t="s">
        <v>94</v>
      </c>
      <c r="C12" s="10">
        <f t="shared" ref="C12:E13" si="4">C13</f>
        <v>950388</v>
      </c>
      <c r="D12" s="10">
        <f t="shared" si="4"/>
        <v>962372</v>
      </c>
      <c r="E12" s="10">
        <f t="shared" si="4"/>
        <v>962372</v>
      </c>
      <c r="F12" s="10">
        <f>E12-D12</f>
        <v>0</v>
      </c>
      <c r="G12" s="10">
        <f>G13</f>
        <v>962372</v>
      </c>
      <c r="H12" s="10">
        <f>H13</f>
        <v>962372</v>
      </c>
      <c r="I12" s="10">
        <f t="shared" si="0"/>
        <v>0</v>
      </c>
      <c r="J12" s="10">
        <f t="shared" si="1"/>
        <v>100</v>
      </c>
      <c r="K12" s="11">
        <f t="shared" si="2"/>
        <v>11984</v>
      </c>
      <c r="L12" s="12">
        <f t="shared" si="3"/>
        <v>101.26095868213825</v>
      </c>
    </row>
    <row r="13" spans="1:12" s="16" customFormat="1" ht="39.75" customHeight="1" x14ac:dyDescent="0.2">
      <c r="A13" s="8" t="s">
        <v>85</v>
      </c>
      <c r="B13" s="14" t="s">
        <v>95</v>
      </c>
      <c r="C13" s="10">
        <f t="shared" si="4"/>
        <v>950388</v>
      </c>
      <c r="D13" s="10">
        <f t="shared" si="4"/>
        <v>962372</v>
      </c>
      <c r="E13" s="10">
        <f t="shared" si="4"/>
        <v>962372</v>
      </c>
      <c r="F13" s="10"/>
      <c r="G13" s="10">
        <f>G14</f>
        <v>962372</v>
      </c>
      <c r="H13" s="10">
        <f>H14</f>
        <v>962372</v>
      </c>
      <c r="I13" s="10">
        <f t="shared" si="0"/>
        <v>0</v>
      </c>
      <c r="J13" s="10"/>
      <c r="K13" s="11">
        <f t="shared" si="2"/>
        <v>11984</v>
      </c>
      <c r="L13" s="12"/>
    </row>
    <row r="14" spans="1:12" s="16" customFormat="1" ht="15.75" customHeight="1" x14ac:dyDescent="0.2">
      <c r="A14" s="8" t="s">
        <v>8</v>
      </c>
      <c r="B14" s="14" t="s">
        <v>96</v>
      </c>
      <c r="C14" s="10">
        <f t="shared" ref="C14:H14" si="5">C15</f>
        <v>950388</v>
      </c>
      <c r="D14" s="10">
        <f t="shared" si="5"/>
        <v>962372</v>
      </c>
      <c r="E14" s="10">
        <f t="shared" si="5"/>
        <v>962372</v>
      </c>
      <c r="F14" s="10"/>
      <c r="G14" s="10">
        <f t="shared" si="5"/>
        <v>962372</v>
      </c>
      <c r="H14" s="10">
        <f t="shared" si="5"/>
        <v>962372</v>
      </c>
      <c r="I14" s="10">
        <f t="shared" si="0"/>
        <v>0</v>
      </c>
      <c r="J14" s="10">
        <f t="shared" si="1"/>
        <v>100</v>
      </c>
      <c r="K14" s="11">
        <f t="shared" si="2"/>
        <v>11984</v>
      </c>
      <c r="L14" s="12"/>
    </row>
    <row r="15" spans="1:12" ht="23.25" x14ac:dyDescent="0.25">
      <c r="A15" s="17" t="s">
        <v>64</v>
      </c>
      <c r="B15" s="18" t="s">
        <v>97</v>
      </c>
      <c r="C15" s="19">
        <v>950388</v>
      </c>
      <c r="D15" s="19">
        <v>962372</v>
      </c>
      <c r="E15" s="19">
        <f>E16+E17</f>
        <v>962372</v>
      </c>
      <c r="F15" s="19"/>
      <c r="G15" s="19">
        <f>G16+G17</f>
        <v>962372</v>
      </c>
      <c r="H15" s="19">
        <f>H16+H17</f>
        <v>962372</v>
      </c>
      <c r="I15" s="19">
        <f t="shared" si="0"/>
        <v>0</v>
      </c>
      <c r="J15" s="19">
        <f t="shared" si="1"/>
        <v>100</v>
      </c>
      <c r="K15" s="20">
        <f t="shared" si="2"/>
        <v>11984</v>
      </c>
      <c r="L15" s="21"/>
    </row>
    <row r="16" spans="1:12" s="27" customFormat="1" x14ac:dyDescent="0.25">
      <c r="A16" s="22" t="s">
        <v>10</v>
      </c>
      <c r="B16" s="23" t="s">
        <v>98</v>
      </c>
      <c r="C16" s="24"/>
      <c r="D16" s="24">
        <v>0</v>
      </c>
      <c r="E16" s="24">
        <v>743403</v>
      </c>
      <c r="F16" s="24" t="s">
        <v>9</v>
      </c>
      <c r="G16" s="24">
        <v>743403</v>
      </c>
      <c r="H16" s="24">
        <v>743403</v>
      </c>
      <c r="I16" s="24">
        <f t="shared" si="0"/>
        <v>0</v>
      </c>
      <c r="J16" s="24">
        <f t="shared" si="1"/>
        <v>100</v>
      </c>
      <c r="K16" s="25">
        <f t="shared" si="2"/>
        <v>743403</v>
      </c>
      <c r="L16" s="26"/>
    </row>
    <row r="17" spans="1:12" s="27" customFormat="1" ht="16.5" customHeight="1" x14ac:dyDescent="0.25">
      <c r="A17" s="22" t="s">
        <v>11</v>
      </c>
      <c r="B17" s="23" t="s">
        <v>99</v>
      </c>
      <c r="C17" s="24">
        <v>0</v>
      </c>
      <c r="D17" s="24">
        <v>0</v>
      </c>
      <c r="E17" s="24">
        <v>218969</v>
      </c>
      <c r="F17" s="24" t="s">
        <v>9</v>
      </c>
      <c r="G17" s="24">
        <v>218969</v>
      </c>
      <c r="H17" s="24">
        <v>218969</v>
      </c>
      <c r="I17" s="24">
        <f t="shared" si="0"/>
        <v>0</v>
      </c>
      <c r="J17" s="24">
        <f t="shared" si="1"/>
        <v>100</v>
      </c>
      <c r="K17" s="25">
        <f t="shared" si="2"/>
        <v>218969</v>
      </c>
      <c r="L17" s="26"/>
    </row>
    <row r="18" spans="1:12" s="16" customFormat="1" ht="60.75" customHeight="1" x14ac:dyDescent="0.2">
      <c r="A18" s="8" t="s">
        <v>16</v>
      </c>
      <c r="B18" s="28" t="s">
        <v>100</v>
      </c>
      <c r="C18" s="29">
        <v>3772659.81</v>
      </c>
      <c r="D18" s="29">
        <f>D19+D47+D52+D56</f>
        <v>3705621</v>
      </c>
      <c r="E18" s="29">
        <f>E19+E47+E52+E56</f>
        <v>3705621</v>
      </c>
      <c r="F18" s="10">
        <f>E18-D18</f>
        <v>0</v>
      </c>
      <c r="G18" s="29">
        <f>G19+G47+G52+G56</f>
        <v>3707241</v>
      </c>
      <c r="H18" s="29">
        <f>H19+H47+H52+H56</f>
        <v>3707238.51</v>
      </c>
      <c r="I18" s="10">
        <f t="shared" si="0"/>
        <v>-2.4900000002235174</v>
      </c>
      <c r="J18" s="10">
        <f t="shared" si="1"/>
        <v>99.999932834148083</v>
      </c>
      <c r="K18" s="11">
        <f t="shared" si="2"/>
        <v>-65421.300000000279</v>
      </c>
      <c r="L18" s="12">
        <f t="shared" si="3"/>
        <v>98.265910437336785</v>
      </c>
    </row>
    <row r="19" spans="1:12" s="33" customFormat="1" ht="27" customHeight="1" x14ac:dyDescent="0.2">
      <c r="A19" s="30" t="s">
        <v>56</v>
      </c>
      <c r="B19" s="31" t="s">
        <v>101</v>
      </c>
      <c r="C19" s="32">
        <f>C20</f>
        <v>0</v>
      </c>
      <c r="D19" s="32">
        <f>D20</f>
        <v>3595541</v>
      </c>
      <c r="E19" s="32">
        <f>E20</f>
        <v>3595541</v>
      </c>
      <c r="F19" s="19"/>
      <c r="G19" s="32">
        <f>G20</f>
        <v>3597161</v>
      </c>
      <c r="H19" s="32">
        <f>H20</f>
        <v>3597158.51</v>
      </c>
      <c r="I19" s="19"/>
      <c r="J19" s="19"/>
      <c r="K19" s="20">
        <f t="shared" si="2"/>
        <v>3597158.51</v>
      </c>
      <c r="L19" s="21" t="e">
        <f t="shared" si="3"/>
        <v>#DIV/0!</v>
      </c>
    </row>
    <row r="20" spans="1:12" s="33" customFormat="1" ht="24.75" customHeight="1" x14ac:dyDescent="0.2">
      <c r="A20" s="30" t="s">
        <v>57</v>
      </c>
      <c r="B20" s="31" t="s">
        <v>102</v>
      </c>
      <c r="C20" s="32">
        <f>C21+C25</f>
        <v>0</v>
      </c>
      <c r="D20" s="32">
        <f>D21+D25</f>
        <v>3595541</v>
      </c>
      <c r="E20" s="32">
        <f>E21+E25</f>
        <v>3595541</v>
      </c>
      <c r="F20" s="19"/>
      <c r="G20" s="32">
        <f>G21+G25</f>
        <v>3597161</v>
      </c>
      <c r="H20" s="32">
        <f>H21+H25</f>
        <v>3597158.51</v>
      </c>
      <c r="I20" s="19"/>
      <c r="J20" s="19"/>
      <c r="K20" s="20">
        <f t="shared" si="2"/>
        <v>3597158.51</v>
      </c>
      <c r="L20" s="21"/>
    </row>
    <row r="21" spans="1:12" s="33" customFormat="1" ht="16.5" customHeight="1" x14ac:dyDescent="0.2">
      <c r="A21" s="30" t="s">
        <v>58</v>
      </c>
      <c r="B21" s="31" t="s">
        <v>103</v>
      </c>
      <c r="C21" s="34">
        <f>C22</f>
        <v>0</v>
      </c>
      <c r="D21" s="34">
        <f>D22</f>
        <v>2385991</v>
      </c>
      <c r="E21" s="34">
        <f>E22</f>
        <v>2385991</v>
      </c>
      <c r="F21" s="19"/>
      <c r="G21" s="34">
        <f>G22</f>
        <v>2385991</v>
      </c>
      <c r="H21" s="34">
        <f>H22</f>
        <v>2385990.33</v>
      </c>
      <c r="I21" s="19">
        <f t="shared" si="0"/>
        <v>-0.66999999992549419</v>
      </c>
      <c r="J21" s="19">
        <f t="shared" si="1"/>
        <v>99.999971919424681</v>
      </c>
      <c r="K21" s="20">
        <f t="shared" si="2"/>
        <v>2385990.33</v>
      </c>
      <c r="L21" s="21"/>
    </row>
    <row r="22" spans="1:12" x14ac:dyDescent="0.25">
      <c r="A22" s="35" t="s">
        <v>39</v>
      </c>
      <c r="B22" s="36" t="s">
        <v>104</v>
      </c>
      <c r="C22" s="32">
        <f>C23+C24</f>
        <v>0</v>
      </c>
      <c r="D22" s="32">
        <f>D23+D24</f>
        <v>2385991</v>
      </c>
      <c r="E22" s="32">
        <f>E23+E24</f>
        <v>2385991</v>
      </c>
      <c r="F22" s="19"/>
      <c r="G22" s="32">
        <f>G23+G24</f>
        <v>2385991</v>
      </c>
      <c r="H22" s="32">
        <f>H23+H24</f>
        <v>2385990.33</v>
      </c>
      <c r="I22" s="19">
        <f t="shared" si="0"/>
        <v>-0.66999999992549419</v>
      </c>
      <c r="J22" s="19">
        <f t="shared" si="1"/>
        <v>99.999971919424681</v>
      </c>
      <c r="K22" s="20">
        <f t="shared" si="2"/>
        <v>2385990.33</v>
      </c>
      <c r="L22" s="21"/>
    </row>
    <row r="23" spans="1:12" s="27" customFormat="1" x14ac:dyDescent="0.25">
      <c r="A23" s="22" t="s">
        <v>10</v>
      </c>
      <c r="B23" s="37" t="s">
        <v>105</v>
      </c>
      <c r="C23" s="24">
        <v>0</v>
      </c>
      <c r="D23" s="24">
        <v>2385991</v>
      </c>
      <c r="E23" s="24">
        <v>1846678</v>
      </c>
      <c r="F23" s="24" t="s">
        <v>9</v>
      </c>
      <c r="G23" s="24">
        <v>1846678</v>
      </c>
      <c r="H23" s="24">
        <v>1846678</v>
      </c>
      <c r="I23" s="24">
        <f t="shared" si="0"/>
        <v>0</v>
      </c>
      <c r="J23" s="24">
        <f t="shared" si="1"/>
        <v>100</v>
      </c>
      <c r="K23" s="25">
        <f t="shared" si="2"/>
        <v>1846678</v>
      </c>
      <c r="L23" s="26"/>
    </row>
    <row r="24" spans="1:12" s="27" customFormat="1" x14ac:dyDescent="0.25">
      <c r="A24" s="22" t="s">
        <v>11</v>
      </c>
      <c r="B24" s="37" t="s">
        <v>106</v>
      </c>
      <c r="C24" s="24">
        <v>0</v>
      </c>
      <c r="D24" s="24">
        <v>0</v>
      </c>
      <c r="E24" s="24">
        <v>539313</v>
      </c>
      <c r="F24" s="24" t="s">
        <v>9</v>
      </c>
      <c r="G24" s="24">
        <v>539313</v>
      </c>
      <c r="H24" s="24">
        <v>539312.32999999996</v>
      </c>
      <c r="I24" s="24">
        <f t="shared" si="0"/>
        <v>-0.67000000004190952</v>
      </c>
      <c r="J24" s="24">
        <f t="shared" si="1"/>
        <v>99.999875767875039</v>
      </c>
      <c r="K24" s="25">
        <f t="shared" si="2"/>
        <v>539312.32999999996</v>
      </c>
      <c r="L24" s="26"/>
    </row>
    <row r="25" spans="1:12" s="27" customFormat="1" ht="30" customHeight="1" x14ac:dyDescent="0.25">
      <c r="A25" s="35" t="s">
        <v>59</v>
      </c>
      <c r="B25" s="31" t="s">
        <v>107</v>
      </c>
      <c r="C25" s="24">
        <f>C26+C30+C36+C43+C45</f>
        <v>0</v>
      </c>
      <c r="D25" s="24">
        <f>D26+D30+D36+D43+D45</f>
        <v>1209550</v>
      </c>
      <c r="E25" s="24">
        <f>E26+E30+E36+E43+E45</f>
        <v>1209550</v>
      </c>
      <c r="F25" s="24"/>
      <c r="G25" s="24">
        <f>G26+G30+G36+G43+G45</f>
        <v>1211170</v>
      </c>
      <c r="H25" s="24">
        <f>H26+H30+H36+H43+H45</f>
        <v>1211168.18</v>
      </c>
      <c r="I25" s="19"/>
      <c r="J25" s="19"/>
      <c r="K25" s="20">
        <f t="shared" si="2"/>
        <v>1211168.18</v>
      </c>
      <c r="L25" s="21"/>
    </row>
    <row r="26" spans="1:12" s="27" customFormat="1" ht="23.25" x14ac:dyDescent="0.25">
      <c r="A26" s="35" t="s">
        <v>40</v>
      </c>
      <c r="B26" s="31" t="s">
        <v>108</v>
      </c>
      <c r="C26" s="19">
        <f>C27+C28+C29</f>
        <v>0</v>
      </c>
      <c r="D26" s="19">
        <v>13800</v>
      </c>
      <c r="E26" s="19">
        <f>E27+E28+E29</f>
        <v>13800</v>
      </c>
      <c r="F26" s="19"/>
      <c r="G26" s="19">
        <f>G27+G28+G29</f>
        <v>15420</v>
      </c>
      <c r="H26" s="19">
        <f>H27+H28+H29</f>
        <v>15420</v>
      </c>
      <c r="I26" s="19">
        <f t="shared" si="0"/>
        <v>0</v>
      </c>
      <c r="J26" s="19">
        <f t="shared" si="1"/>
        <v>100</v>
      </c>
      <c r="K26" s="20">
        <f t="shared" si="2"/>
        <v>15420</v>
      </c>
      <c r="L26" s="21"/>
    </row>
    <row r="27" spans="1:12" s="27" customFormat="1" x14ac:dyDescent="0.25">
      <c r="A27" s="22" t="s">
        <v>12</v>
      </c>
      <c r="B27" s="37" t="s">
        <v>109</v>
      </c>
      <c r="C27" s="38">
        <v>0</v>
      </c>
      <c r="D27" s="38">
        <v>0</v>
      </c>
      <c r="E27" s="38">
        <v>13800</v>
      </c>
      <c r="F27" s="24" t="s">
        <v>9</v>
      </c>
      <c r="G27" s="38"/>
      <c r="H27" s="38"/>
      <c r="I27" s="24">
        <f t="shared" si="0"/>
        <v>0</v>
      </c>
      <c r="J27" s="24" t="e">
        <f t="shared" si="1"/>
        <v>#DIV/0!</v>
      </c>
      <c r="K27" s="25">
        <f t="shared" si="2"/>
        <v>0</v>
      </c>
      <c r="L27" s="26"/>
    </row>
    <row r="28" spans="1:12" s="27" customFormat="1" x14ac:dyDescent="0.25">
      <c r="A28" s="22" t="s">
        <v>14</v>
      </c>
      <c r="B28" s="37" t="s">
        <v>110</v>
      </c>
      <c r="C28" s="38">
        <v>0</v>
      </c>
      <c r="D28" s="38">
        <v>0</v>
      </c>
      <c r="E28" s="38">
        <v>0</v>
      </c>
      <c r="F28" s="24" t="s">
        <v>9</v>
      </c>
      <c r="G28" s="38">
        <v>13800</v>
      </c>
      <c r="H28" s="38">
        <v>13800</v>
      </c>
      <c r="I28" s="92">
        <f t="shared" si="0"/>
        <v>0</v>
      </c>
      <c r="J28" s="24">
        <f t="shared" si="1"/>
        <v>100</v>
      </c>
      <c r="K28" s="25">
        <f t="shared" si="2"/>
        <v>13800</v>
      </c>
      <c r="L28" s="26"/>
    </row>
    <row r="29" spans="1:12" s="27" customFormat="1" x14ac:dyDescent="0.25">
      <c r="A29" s="22" t="s">
        <v>44</v>
      </c>
      <c r="B29" s="37" t="s">
        <v>111</v>
      </c>
      <c r="C29" s="38">
        <v>0</v>
      </c>
      <c r="D29" s="38">
        <v>0</v>
      </c>
      <c r="E29" s="38">
        <v>0</v>
      </c>
      <c r="F29" s="24" t="s">
        <v>9</v>
      </c>
      <c r="G29" s="38">
        <v>1620</v>
      </c>
      <c r="H29" s="38">
        <v>1620</v>
      </c>
      <c r="I29" s="24">
        <f>H29-G29</f>
        <v>0</v>
      </c>
      <c r="J29" s="24">
        <f t="shared" si="1"/>
        <v>100</v>
      </c>
      <c r="K29" s="25">
        <f t="shared" si="2"/>
        <v>1620</v>
      </c>
      <c r="L29" s="26"/>
    </row>
    <row r="30" spans="1:12" s="27" customFormat="1" ht="23.25" x14ac:dyDescent="0.25">
      <c r="A30" s="35" t="s">
        <v>41</v>
      </c>
      <c r="B30" s="31" t="s">
        <v>112</v>
      </c>
      <c r="C30" s="19">
        <f>C31+C32+C33</f>
        <v>0</v>
      </c>
      <c r="D30" s="19">
        <v>321584</v>
      </c>
      <c r="E30" s="19">
        <f>E31+E32+E33</f>
        <v>321584</v>
      </c>
      <c r="F30" s="19"/>
      <c r="G30" s="19">
        <f>G31+G32+G33</f>
        <v>321584</v>
      </c>
      <c r="H30" s="19">
        <f>H31+H32+H33</f>
        <v>321583.5</v>
      </c>
      <c r="I30" s="19">
        <f t="shared" si="0"/>
        <v>-0.5</v>
      </c>
      <c r="J30" s="19">
        <f t="shared" si="1"/>
        <v>99.999844519627842</v>
      </c>
      <c r="K30" s="20">
        <f t="shared" si="2"/>
        <v>321583.5</v>
      </c>
      <c r="L30" s="21"/>
    </row>
    <row r="31" spans="1:12" s="27" customFormat="1" x14ac:dyDescent="0.25">
      <c r="A31" s="22" t="s">
        <v>13</v>
      </c>
      <c r="B31" s="37" t="s">
        <v>113</v>
      </c>
      <c r="C31" s="24">
        <v>0</v>
      </c>
      <c r="D31" s="24">
        <v>0</v>
      </c>
      <c r="E31" s="24">
        <v>139201</v>
      </c>
      <c r="F31" s="24" t="s">
        <v>9</v>
      </c>
      <c r="G31" s="24">
        <v>139201</v>
      </c>
      <c r="H31" s="24">
        <v>139201</v>
      </c>
      <c r="I31" s="24">
        <f t="shared" si="0"/>
        <v>0</v>
      </c>
      <c r="J31" s="24">
        <f t="shared" si="1"/>
        <v>100</v>
      </c>
      <c r="K31" s="25">
        <f t="shared" si="2"/>
        <v>139201</v>
      </c>
      <c r="L31" s="26"/>
    </row>
    <row r="32" spans="1:12" s="27" customFormat="1" x14ac:dyDescent="0.25">
      <c r="A32" s="22" t="s">
        <v>44</v>
      </c>
      <c r="B32" s="37" t="s">
        <v>114</v>
      </c>
      <c r="C32" s="24">
        <v>0</v>
      </c>
      <c r="D32" s="24">
        <v>0</v>
      </c>
      <c r="E32" s="24">
        <v>140603</v>
      </c>
      <c r="F32" s="24" t="s">
        <v>9</v>
      </c>
      <c r="G32" s="24">
        <v>140603</v>
      </c>
      <c r="H32" s="24">
        <v>140602.5</v>
      </c>
      <c r="I32" s="24">
        <f t="shared" si="0"/>
        <v>-0.5</v>
      </c>
      <c r="J32" s="24"/>
      <c r="K32" s="25">
        <f t="shared" si="2"/>
        <v>140602.5</v>
      </c>
      <c r="L32" s="26"/>
    </row>
    <row r="33" spans="1:12" s="27" customFormat="1" x14ac:dyDescent="0.25">
      <c r="A33" s="22" t="s">
        <v>194</v>
      </c>
      <c r="B33" s="39" t="s">
        <v>195</v>
      </c>
      <c r="C33" s="24">
        <f>C35+C34</f>
        <v>0</v>
      </c>
      <c r="D33" s="24">
        <f>D35+D34</f>
        <v>0</v>
      </c>
      <c r="E33" s="24">
        <f>E35+E34</f>
        <v>41780</v>
      </c>
      <c r="F33" s="24"/>
      <c r="G33" s="24">
        <f>G35+G34</f>
        <v>41780</v>
      </c>
      <c r="H33" s="24">
        <f>H35+H34</f>
        <v>41780</v>
      </c>
      <c r="I33" s="24"/>
      <c r="J33" s="24"/>
      <c r="K33" s="25"/>
      <c r="L33" s="26"/>
    </row>
    <row r="34" spans="1:12" s="27" customFormat="1" x14ac:dyDescent="0.25">
      <c r="A34" s="22" t="s">
        <v>17</v>
      </c>
      <c r="B34" s="37" t="s">
        <v>115</v>
      </c>
      <c r="C34" s="24">
        <v>0</v>
      </c>
      <c r="D34" s="24">
        <v>0</v>
      </c>
      <c r="E34" s="24">
        <v>25000</v>
      </c>
      <c r="F34" s="24" t="s">
        <v>9</v>
      </c>
      <c r="G34" s="24">
        <v>25000</v>
      </c>
      <c r="H34" s="24">
        <v>25000</v>
      </c>
      <c r="I34" s="24">
        <f t="shared" si="0"/>
        <v>0</v>
      </c>
      <c r="J34" s="24"/>
      <c r="K34" s="25">
        <f t="shared" si="2"/>
        <v>25000</v>
      </c>
      <c r="L34" s="26"/>
    </row>
    <row r="35" spans="1:12" s="27" customFormat="1" x14ac:dyDescent="0.25">
      <c r="A35" s="22" t="s">
        <v>15</v>
      </c>
      <c r="B35" s="37" t="s">
        <v>196</v>
      </c>
      <c r="C35" s="38">
        <v>0</v>
      </c>
      <c r="D35" s="38">
        <v>0</v>
      </c>
      <c r="E35" s="38">
        <v>16780</v>
      </c>
      <c r="F35" s="24" t="s">
        <v>9</v>
      </c>
      <c r="G35" s="38">
        <v>16780</v>
      </c>
      <c r="H35" s="38">
        <v>16780</v>
      </c>
      <c r="I35" s="24">
        <f t="shared" ref="I35" si="6">H35-G35</f>
        <v>0</v>
      </c>
      <c r="J35" s="24">
        <f t="shared" ref="J35" si="7">H35/G35*100</f>
        <v>100</v>
      </c>
      <c r="K35" s="25">
        <f t="shared" ref="K35" si="8">H35-C35</f>
        <v>16780</v>
      </c>
      <c r="L35" s="26"/>
    </row>
    <row r="36" spans="1:12" s="27" customFormat="1" ht="23.25" x14ac:dyDescent="0.25">
      <c r="A36" s="35" t="s">
        <v>42</v>
      </c>
      <c r="B36" s="31" t="s">
        <v>116</v>
      </c>
      <c r="C36" s="19">
        <f>SUM(C37:C42)</f>
        <v>0</v>
      </c>
      <c r="D36" s="19">
        <v>819856</v>
      </c>
      <c r="E36" s="19">
        <f>SUM(E37:E42)</f>
        <v>819856</v>
      </c>
      <c r="F36" s="19"/>
      <c r="G36" s="19">
        <f>SUM(G37:G42)</f>
        <v>819856</v>
      </c>
      <c r="H36" s="19">
        <f>SUM(H37:H42)</f>
        <v>819854.99</v>
      </c>
      <c r="I36" s="19">
        <f t="shared" si="0"/>
        <v>-1.0100000000093132</v>
      </c>
      <c r="J36" s="19">
        <f t="shared" si="1"/>
        <v>99.999876807634507</v>
      </c>
      <c r="K36" s="20">
        <f t="shared" si="2"/>
        <v>819854.99</v>
      </c>
      <c r="L36" s="21"/>
    </row>
    <row r="37" spans="1:12" s="27" customFormat="1" x14ac:dyDescent="0.25">
      <c r="A37" s="22" t="s">
        <v>18</v>
      </c>
      <c r="B37" s="37" t="s">
        <v>117</v>
      </c>
      <c r="C37" s="24">
        <v>0</v>
      </c>
      <c r="D37" s="24">
        <v>0</v>
      </c>
      <c r="E37" s="24">
        <v>736461</v>
      </c>
      <c r="F37" s="24" t="s">
        <v>9</v>
      </c>
      <c r="G37" s="24">
        <v>736461</v>
      </c>
      <c r="H37" s="24">
        <v>736460.5</v>
      </c>
      <c r="I37" s="24">
        <f t="shared" si="0"/>
        <v>-0.5</v>
      </c>
      <c r="J37" s="24">
        <f t="shared" si="1"/>
        <v>99.999932107742296</v>
      </c>
      <c r="K37" s="25">
        <f t="shared" si="2"/>
        <v>736460.5</v>
      </c>
      <c r="L37" s="26"/>
    </row>
    <row r="38" spans="1:12" s="27" customFormat="1" x14ac:dyDescent="0.25">
      <c r="A38" s="22" t="s">
        <v>86</v>
      </c>
      <c r="B38" s="39" t="s">
        <v>118</v>
      </c>
      <c r="C38" s="24">
        <v>0</v>
      </c>
      <c r="D38" s="24">
        <v>0</v>
      </c>
      <c r="E38" s="24">
        <v>0</v>
      </c>
      <c r="F38" s="24"/>
      <c r="G38" s="24">
        <v>0</v>
      </c>
      <c r="H38" s="24">
        <v>0</v>
      </c>
      <c r="I38" s="24">
        <f t="shared" si="0"/>
        <v>0</v>
      </c>
      <c r="J38" s="24" t="e">
        <f t="shared" ref="J38" si="9">H38/G38*100</f>
        <v>#DIV/0!</v>
      </c>
      <c r="K38" s="25">
        <f t="shared" ref="K38" si="10">H38-C38</f>
        <v>0</v>
      </c>
      <c r="L38" s="26"/>
    </row>
    <row r="39" spans="1:12" s="27" customFormat="1" x14ac:dyDescent="0.25">
      <c r="A39" s="22" t="s">
        <v>43</v>
      </c>
      <c r="B39" s="37" t="s">
        <v>119</v>
      </c>
      <c r="C39" s="24">
        <v>0</v>
      </c>
      <c r="D39" s="24">
        <v>0</v>
      </c>
      <c r="E39" s="24">
        <v>4786</v>
      </c>
      <c r="F39" s="24" t="s">
        <v>9</v>
      </c>
      <c r="G39" s="24">
        <v>4786</v>
      </c>
      <c r="H39" s="24">
        <v>4785.8100000000004</v>
      </c>
      <c r="I39" s="24">
        <f t="shared" si="0"/>
        <v>-0.18999999999959982</v>
      </c>
      <c r="J39" s="24">
        <f t="shared" si="1"/>
        <v>99.996030087755955</v>
      </c>
      <c r="K39" s="25">
        <f t="shared" si="2"/>
        <v>4785.8100000000004</v>
      </c>
      <c r="L39" s="26"/>
    </row>
    <row r="40" spans="1:12" s="27" customFormat="1" x14ac:dyDescent="0.25">
      <c r="A40" s="22" t="s">
        <v>44</v>
      </c>
      <c r="B40" s="37" t="s">
        <v>120</v>
      </c>
      <c r="C40" s="24">
        <v>0</v>
      </c>
      <c r="D40" s="24">
        <v>0</v>
      </c>
      <c r="E40" s="24">
        <v>68246</v>
      </c>
      <c r="F40" s="24" t="s">
        <v>9</v>
      </c>
      <c r="G40" s="24">
        <v>68246</v>
      </c>
      <c r="H40" s="24">
        <v>68245.679999999993</v>
      </c>
      <c r="I40" s="24">
        <f t="shared" si="0"/>
        <v>-0.32000000000698492</v>
      </c>
      <c r="J40" s="24">
        <f t="shared" si="1"/>
        <v>99.999531108050277</v>
      </c>
      <c r="K40" s="25">
        <f t="shared" si="2"/>
        <v>68245.679999999993</v>
      </c>
      <c r="L40" s="26"/>
    </row>
    <row r="41" spans="1:12" s="27" customFormat="1" x14ac:dyDescent="0.25">
      <c r="A41" s="22" t="s">
        <v>17</v>
      </c>
      <c r="B41" s="37" t="s">
        <v>121</v>
      </c>
      <c r="C41" s="38">
        <v>0</v>
      </c>
      <c r="D41" s="38">
        <v>0</v>
      </c>
      <c r="E41" s="38">
        <v>0</v>
      </c>
      <c r="F41" s="24" t="s">
        <v>9</v>
      </c>
      <c r="G41" s="38">
        <v>0</v>
      </c>
      <c r="H41" s="38">
        <v>0</v>
      </c>
      <c r="I41" s="24">
        <f t="shared" ref="I41" si="11">H41-G41</f>
        <v>0</v>
      </c>
      <c r="J41" s="24" t="e">
        <f t="shared" ref="J41" si="12">H41/G41*100</f>
        <v>#DIV/0!</v>
      </c>
      <c r="K41" s="25">
        <f t="shared" ref="K41" si="13">H41-C41</f>
        <v>0</v>
      </c>
      <c r="L41" s="26"/>
    </row>
    <row r="42" spans="1:12" s="40" customFormat="1" ht="12.75" x14ac:dyDescent="0.2">
      <c r="A42" s="22" t="s">
        <v>15</v>
      </c>
      <c r="B42" s="37" t="s">
        <v>122</v>
      </c>
      <c r="C42" s="38">
        <v>0</v>
      </c>
      <c r="D42" s="38">
        <v>0</v>
      </c>
      <c r="E42" s="38">
        <v>10363</v>
      </c>
      <c r="F42" s="24" t="s">
        <v>9</v>
      </c>
      <c r="G42" s="38">
        <v>10363</v>
      </c>
      <c r="H42" s="38">
        <v>10363</v>
      </c>
      <c r="I42" s="24">
        <f t="shared" si="0"/>
        <v>0</v>
      </c>
      <c r="J42" s="24">
        <f t="shared" si="1"/>
        <v>100</v>
      </c>
      <c r="K42" s="25">
        <f t="shared" si="2"/>
        <v>10363</v>
      </c>
      <c r="L42" s="26"/>
    </row>
    <row r="43" spans="1:12" s="27" customFormat="1" ht="23.25" x14ac:dyDescent="0.25">
      <c r="A43" s="35" t="s">
        <v>45</v>
      </c>
      <c r="B43" s="31" t="s">
        <v>123</v>
      </c>
      <c r="C43" s="19">
        <f>C44</f>
        <v>0</v>
      </c>
      <c r="D43" s="19">
        <v>3509</v>
      </c>
      <c r="E43" s="19">
        <f>E44</f>
        <v>3509</v>
      </c>
      <c r="F43" s="19"/>
      <c r="G43" s="19">
        <f>G44</f>
        <v>3509</v>
      </c>
      <c r="H43" s="19">
        <f>H44</f>
        <v>3509</v>
      </c>
      <c r="I43" s="19">
        <f t="shared" si="0"/>
        <v>0</v>
      </c>
      <c r="J43" s="19">
        <f t="shared" si="1"/>
        <v>100</v>
      </c>
      <c r="K43" s="20">
        <f t="shared" si="2"/>
        <v>3509</v>
      </c>
      <c r="L43" s="21"/>
    </row>
    <row r="44" spans="1:12" ht="44.25" customHeight="1" x14ac:dyDescent="0.25">
      <c r="A44" s="22" t="s">
        <v>46</v>
      </c>
      <c r="B44" s="37" t="s">
        <v>124</v>
      </c>
      <c r="C44" s="24">
        <v>0</v>
      </c>
      <c r="D44" s="24">
        <v>0</v>
      </c>
      <c r="E44" s="24">
        <v>3509</v>
      </c>
      <c r="F44" s="24" t="s">
        <v>9</v>
      </c>
      <c r="G44" s="24">
        <v>3509</v>
      </c>
      <c r="H44" s="24">
        <v>3509</v>
      </c>
      <c r="I44" s="24">
        <f t="shared" si="0"/>
        <v>0</v>
      </c>
      <c r="J44" s="24">
        <f t="shared" si="1"/>
        <v>100</v>
      </c>
      <c r="K44" s="25">
        <f t="shared" si="2"/>
        <v>3509</v>
      </c>
      <c r="L44" s="26"/>
    </row>
    <row r="45" spans="1:12" s="27" customFormat="1" x14ac:dyDescent="0.25">
      <c r="A45" s="35" t="s">
        <v>47</v>
      </c>
      <c r="B45" s="31" t="s">
        <v>125</v>
      </c>
      <c r="C45" s="32">
        <f t="shared" ref="C45:H45" si="14">C46</f>
        <v>0</v>
      </c>
      <c r="D45" s="32">
        <v>50801</v>
      </c>
      <c r="E45" s="32">
        <f t="shared" si="14"/>
        <v>50801</v>
      </c>
      <c r="F45" s="19"/>
      <c r="G45" s="32">
        <f t="shared" si="14"/>
        <v>50801</v>
      </c>
      <c r="H45" s="32">
        <f t="shared" si="14"/>
        <v>50800.69</v>
      </c>
      <c r="I45" s="19">
        <f t="shared" si="0"/>
        <v>-0.30999999999767169</v>
      </c>
      <c r="J45" s="19">
        <f t="shared" si="1"/>
        <v>99.999389775791826</v>
      </c>
      <c r="K45" s="20">
        <f t="shared" si="2"/>
        <v>50800.69</v>
      </c>
      <c r="L45" s="21"/>
    </row>
    <row r="46" spans="1:12" x14ac:dyDescent="0.25">
      <c r="A46" s="22" t="s">
        <v>46</v>
      </c>
      <c r="B46" s="37" t="s">
        <v>126</v>
      </c>
      <c r="C46" s="38">
        <v>0</v>
      </c>
      <c r="D46" s="38">
        <v>0</v>
      </c>
      <c r="E46" s="38">
        <v>50801</v>
      </c>
      <c r="F46" s="24"/>
      <c r="G46" s="38">
        <v>50801</v>
      </c>
      <c r="H46" s="38">
        <v>50800.69</v>
      </c>
      <c r="I46" s="24">
        <f t="shared" si="0"/>
        <v>-0.30999999999767169</v>
      </c>
      <c r="J46" s="24">
        <f t="shared" si="1"/>
        <v>99.999389775791826</v>
      </c>
      <c r="K46" s="25">
        <f t="shared" si="2"/>
        <v>50800.69</v>
      </c>
      <c r="L46" s="26"/>
    </row>
    <row r="47" spans="1:12" s="27" customFormat="1" ht="81" customHeight="1" x14ac:dyDescent="0.25">
      <c r="A47" s="35" t="s">
        <v>52</v>
      </c>
      <c r="B47" s="31" t="s">
        <v>127</v>
      </c>
      <c r="C47" s="32">
        <f>C48</f>
        <v>0</v>
      </c>
      <c r="D47" s="32">
        <f>D48</f>
        <v>65600</v>
      </c>
      <c r="E47" s="32">
        <f>E48</f>
        <v>65600</v>
      </c>
      <c r="F47" s="19"/>
      <c r="G47" s="32">
        <f>G48</f>
        <v>65600</v>
      </c>
      <c r="H47" s="32">
        <f>H48</f>
        <v>65600</v>
      </c>
      <c r="I47" s="19"/>
      <c r="J47" s="19"/>
      <c r="K47" s="20">
        <f t="shared" si="2"/>
        <v>65600</v>
      </c>
      <c r="L47" s="21"/>
    </row>
    <row r="48" spans="1:12" ht="23.25" x14ac:dyDescent="0.25">
      <c r="A48" s="22" t="s">
        <v>42</v>
      </c>
      <c r="B48" s="37" t="s">
        <v>128</v>
      </c>
      <c r="C48" s="38">
        <v>0</v>
      </c>
      <c r="D48" s="38">
        <v>65600</v>
      </c>
      <c r="E48" s="38">
        <v>65600</v>
      </c>
      <c r="F48" s="24"/>
      <c r="G48" s="38">
        <v>65600</v>
      </c>
      <c r="H48" s="38">
        <v>65600</v>
      </c>
      <c r="I48" s="24"/>
      <c r="J48" s="24"/>
      <c r="K48" s="25">
        <f t="shared" si="2"/>
        <v>65600</v>
      </c>
      <c r="L48" s="26"/>
    </row>
    <row r="49" spans="1:12" ht="66.75" customHeight="1" x14ac:dyDescent="0.25">
      <c r="A49" s="35" t="s">
        <v>48</v>
      </c>
      <c r="B49" s="31" t="s">
        <v>129</v>
      </c>
      <c r="C49" s="32">
        <f t="shared" ref="C49:E50" si="15">C50</f>
        <v>0</v>
      </c>
      <c r="D49" s="32">
        <f t="shared" si="15"/>
        <v>0</v>
      </c>
      <c r="E49" s="32">
        <f t="shared" si="15"/>
        <v>0</v>
      </c>
      <c r="F49" s="19"/>
      <c r="G49" s="32">
        <f>G50</f>
        <v>0</v>
      </c>
      <c r="H49" s="32">
        <f>H50</f>
        <v>0</v>
      </c>
      <c r="I49" s="19">
        <f t="shared" si="0"/>
        <v>0</v>
      </c>
      <c r="J49" s="19" t="e">
        <f t="shared" si="1"/>
        <v>#DIV/0!</v>
      </c>
      <c r="K49" s="20">
        <f t="shared" si="2"/>
        <v>0</v>
      </c>
      <c r="L49" s="21"/>
    </row>
    <row r="50" spans="1:12" s="27" customFormat="1" ht="23.25" x14ac:dyDescent="0.25">
      <c r="A50" s="35" t="s">
        <v>42</v>
      </c>
      <c r="B50" s="31" t="s">
        <v>130</v>
      </c>
      <c r="C50" s="32">
        <f t="shared" si="15"/>
        <v>0</v>
      </c>
      <c r="D50" s="32">
        <f t="shared" si="15"/>
        <v>0</v>
      </c>
      <c r="E50" s="32">
        <f t="shared" si="15"/>
        <v>0</v>
      </c>
      <c r="F50" s="19"/>
      <c r="G50" s="32">
        <f>G51</f>
        <v>0</v>
      </c>
      <c r="H50" s="32">
        <f>H51</f>
        <v>0</v>
      </c>
      <c r="I50" s="19">
        <f t="shared" si="0"/>
        <v>0</v>
      </c>
      <c r="J50" s="19" t="e">
        <f t="shared" si="1"/>
        <v>#DIV/0!</v>
      </c>
      <c r="K50" s="20">
        <f t="shared" si="2"/>
        <v>0</v>
      </c>
      <c r="L50" s="21"/>
    </row>
    <row r="51" spans="1:12" s="27" customFormat="1" ht="14.25" customHeight="1" x14ac:dyDescent="0.25">
      <c r="A51" s="22" t="s">
        <v>15</v>
      </c>
      <c r="B51" s="37" t="s">
        <v>131</v>
      </c>
      <c r="C51" s="38">
        <v>0</v>
      </c>
      <c r="D51" s="38">
        <v>0</v>
      </c>
      <c r="E51" s="38">
        <v>0</v>
      </c>
      <c r="F51" s="24"/>
      <c r="G51" s="38">
        <v>0</v>
      </c>
      <c r="H51" s="38">
        <v>0</v>
      </c>
      <c r="I51" s="24">
        <f t="shared" si="0"/>
        <v>0</v>
      </c>
      <c r="J51" s="24" t="e">
        <f t="shared" si="1"/>
        <v>#DIV/0!</v>
      </c>
      <c r="K51" s="25">
        <f t="shared" si="2"/>
        <v>0</v>
      </c>
      <c r="L51" s="26"/>
    </row>
    <row r="52" spans="1:12" s="27" customFormat="1" ht="68.25" customHeight="1" x14ac:dyDescent="0.25">
      <c r="A52" s="35" t="s">
        <v>48</v>
      </c>
      <c r="B52" s="31" t="s">
        <v>132</v>
      </c>
      <c r="C52" s="32">
        <f>C53</f>
        <v>0</v>
      </c>
      <c r="D52" s="32">
        <f>D53</f>
        <v>2200</v>
      </c>
      <c r="E52" s="32">
        <f>E53</f>
        <v>2200</v>
      </c>
      <c r="F52" s="19"/>
      <c r="G52" s="32">
        <f>G53</f>
        <v>2200</v>
      </c>
      <c r="H52" s="32">
        <f>H53</f>
        <v>2200</v>
      </c>
      <c r="I52" s="19">
        <f t="shared" ref="I52:I72" si="16">H52-G52</f>
        <v>0</v>
      </c>
      <c r="J52" s="19">
        <f t="shared" ref="J52:J72" si="17">H52/G52*100</f>
        <v>100</v>
      </c>
      <c r="K52" s="20">
        <f t="shared" ref="K52:K76" si="18">H52-C52</f>
        <v>2200</v>
      </c>
      <c r="L52" s="21"/>
    </row>
    <row r="53" spans="1:12" s="27" customFormat="1" ht="23.25" x14ac:dyDescent="0.25">
      <c r="A53" s="35" t="s">
        <v>42</v>
      </c>
      <c r="B53" s="31" t="s">
        <v>133</v>
      </c>
      <c r="C53" s="32">
        <f>C54</f>
        <v>0</v>
      </c>
      <c r="D53" s="32">
        <v>2200</v>
      </c>
      <c r="E53" s="32">
        <f>E55</f>
        <v>2200</v>
      </c>
      <c r="F53" s="19"/>
      <c r="G53" s="32">
        <f>G54</f>
        <v>2200</v>
      </c>
      <c r="H53" s="32">
        <f>H54</f>
        <v>2200</v>
      </c>
      <c r="I53" s="19">
        <f t="shared" si="16"/>
        <v>0</v>
      </c>
      <c r="J53" s="19">
        <f t="shared" si="17"/>
        <v>100</v>
      </c>
      <c r="K53" s="20">
        <f t="shared" si="18"/>
        <v>2200</v>
      </c>
      <c r="L53" s="21"/>
    </row>
    <row r="54" spans="1:12" x14ac:dyDescent="0.25">
      <c r="A54" s="22" t="s">
        <v>15</v>
      </c>
      <c r="B54" s="37" t="s">
        <v>134</v>
      </c>
      <c r="C54" s="38">
        <v>0</v>
      </c>
      <c r="D54" s="38">
        <v>0</v>
      </c>
      <c r="E54" s="38"/>
      <c r="F54" s="24"/>
      <c r="G54" s="38">
        <v>2200</v>
      </c>
      <c r="H54" s="38">
        <v>2200</v>
      </c>
      <c r="I54" s="24">
        <f t="shared" si="16"/>
        <v>0</v>
      </c>
      <c r="J54" s="24">
        <f t="shared" si="17"/>
        <v>100</v>
      </c>
      <c r="K54" s="25">
        <f t="shared" si="18"/>
        <v>2200</v>
      </c>
      <c r="L54" s="26"/>
    </row>
    <row r="55" spans="1:12" x14ac:dyDescent="0.25">
      <c r="A55" s="22"/>
      <c r="B55" s="37" t="s">
        <v>291</v>
      </c>
      <c r="C55" s="38"/>
      <c r="D55" s="38"/>
      <c r="E55" s="38">
        <v>2200</v>
      </c>
      <c r="F55" s="24"/>
      <c r="G55" s="38"/>
      <c r="H55" s="38"/>
      <c r="I55" s="24"/>
      <c r="J55" s="24"/>
      <c r="K55" s="25"/>
      <c r="L55" s="26"/>
    </row>
    <row r="56" spans="1:12" ht="64.5" customHeight="1" x14ac:dyDescent="0.25">
      <c r="A56" s="41" t="s">
        <v>197</v>
      </c>
      <c r="B56" s="42" t="s">
        <v>201</v>
      </c>
      <c r="C56" s="43">
        <f>C57+C64</f>
        <v>0</v>
      </c>
      <c r="D56" s="43">
        <f>D57+D64</f>
        <v>42280</v>
      </c>
      <c r="E56" s="43">
        <f>E57+E64</f>
        <v>42280</v>
      </c>
      <c r="F56" s="10"/>
      <c r="G56" s="43">
        <f>G57+G64</f>
        <v>42280</v>
      </c>
      <c r="H56" s="43">
        <f>H57+H64</f>
        <v>42280</v>
      </c>
      <c r="I56" s="10"/>
      <c r="J56" s="10"/>
      <c r="K56" s="11"/>
      <c r="L56" s="12"/>
    </row>
    <row r="57" spans="1:12" ht="57.75" customHeight="1" x14ac:dyDescent="0.25">
      <c r="A57" s="35" t="s">
        <v>198</v>
      </c>
      <c r="B57" s="36" t="s">
        <v>202</v>
      </c>
      <c r="C57" s="32">
        <f>C58+C62</f>
        <v>0</v>
      </c>
      <c r="D57" s="32">
        <f>D58+D62</f>
        <v>30000</v>
      </c>
      <c r="E57" s="32">
        <f>E58+E62</f>
        <v>30000</v>
      </c>
      <c r="F57" s="19"/>
      <c r="G57" s="32">
        <f>G58+G62</f>
        <v>30000</v>
      </c>
      <c r="H57" s="32">
        <f>H58+H62</f>
        <v>30000</v>
      </c>
      <c r="I57" s="19"/>
      <c r="J57" s="19"/>
      <c r="K57" s="20"/>
      <c r="L57" s="21"/>
    </row>
    <row r="58" spans="1:12" ht="23.25" x14ac:dyDescent="0.25">
      <c r="A58" s="35" t="s">
        <v>40</v>
      </c>
      <c r="B58" s="36" t="s">
        <v>203</v>
      </c>
      <c r="C58" s="32">
        <f>C59+C60+C61</f>
        <v>0</v>
      </c>
      <c r="D58" s="32">
        <v>21500</v>
      </c>
      <c r="E58" s="32">
        <f>E59+E60+E61</f>
        <v>21500</v>
      </c>
      <c r="F58" s="19"/>
      <c r="G58" s="32">
        <f>G59+G60+G61</f>
        <v>21500</v>
      </c>
      <c r="H58" s="32">
        <f>H59+H60+H61</f>
        <v>21500</v>
      </c>
      <c r="I58" s="19"/>
      <c r="J58" s="19"/>
      <c r="K58" s="20"/>
      <c r="L58" s="21"/>
    </row>
    <row r="59" spans="1:12" x14ac:dyDescent="0.25">
      <c r="A59" s="22" t="s">
        <v>12</v>
      </c>
      <c r="B59" s="39" t="s">
        <v>204</v>
      </c>
      <c r="C59" s="38">
        <v>0</v>
      </c>
      <c r="D59" s="38">
        <v>0</v>
      </c>
      <c r="E59" s="38">
        <v>3600</v>
      </c>
      <c r="F59" s="24"/>
      <c r="G59" s="38">
        <v>3600</v>
      </c>
      <c r="H59" s="38">
        <v>3600</v>
      </c>
      <c r="I59" s="24"/>
      <c r="J59" s="24"/>
      <c r="K59" s="25"/>
      <c r="L59" s="26"/>
    </row>
    <row r="60" spans="1:12" x14ac:dyDescent="0.25">
      <c r="A60" s="22" t="s">
        <v>14</v>
      </c>
      <c r="B60" s="39" t="s">
        <v>205</v>
      </c>
      <c r="C60" s="38">
        <v>0</v>
      </c>
      <c r="D60" s="38">
        <v>0</v>
      </c>
      <c r="E60" s="38">
        <v>8000</v>
      </c>
      <c r="F60" s="24"/>
      <c r="G60" s="38">
        <v>8000</v>
      </c>
      <c r="H60" s="38">
        <v>8000</v>
      </c>
      <c r="I60" s="24"/>
      <c r="J60" s="24"/>
      <c r="K60" s="25"/>
      <c r="L60" s="26"/>
    </row>
    <row r="61" spans="1:12" x14ac:dyDescent="0.25">
      <c r="A61" s="22" t="s">
        <v>199</v>
      </c>
      <c r="B61" s="39" t="s">
        <v>206</v>
      </c>
      <c r="C61" s="38">
        <v>0</v>
      </c>
      <c r="D61" s="38">
        <v>0</v>
      </c>
      <c r="E61" s="38">
        <v>9900</v>
      </c>
      <c r="F61" s="24"/>
      <c r="G61" s="38">
        <v>9900</v>
      </c>
      <c r="H61" s="38">
        <v>9900</v>
      </c>
      <c r="I61" s="24"/>
      <c r="J61" s="24"/>
      <c r="K61" s="25"/>
      <c r="L61" s="26"/>
    </row>
    <row r="62" spans="1:12" ht="23.25" x14ac:dyDescent="0.25">
      <c r="A62" s="35" t="s">
        <v>42</v>
      </c>
      <c r="B62" s="36" t="s">
        <v>207</v>
      </c>
      <c r="C62" s="32">
        <f>C63</f>
        <v>0</v>
      </c>
      <c r="D62" s="32">
        <v>8500</v>
      </c>
      <c r="E62" s="32">
        <f>E63</f>
        <v>8500</v>
      </c>
      <c r="F62" s="19"/>
      <c r="G62" s="32">
        <f>G63</f>
        <v>8500</v>
      </c>
      <c r="H62" s="32">
        <f>H63</f>
        <v>8500</v>
      </c>
      <c r="I62" s="19"/>
      <c r="J62" s="19"/>
      <c r="K62" s="20"/>
      <c r="L62" s="21"/>
    </row>
    <row r="63" spans="1:12" x14ac:dyDescent="0.25">
      <c r="A63" s="22" t="s">
        <v>199</v>
      </c>
      <c r="B63" s="39" t="s">
        <v>208</v>
      </c>
      <c r="C63" s="38">
        <v>0</v>
      </c>
      <c r="D63" s="38">
        <v>0</v>
      </c>
      <c r="E63" s="38">
        <v>8500</v>
      </c>
      <c r="F63" s="24"/>
      <c r="G63" s="38">
        <v>8500</v>
      </c>
      <c r="H63" s="38">
        <v>8500</v>
      </c>
      <c r="I63" s="24"/>
      <c r="J63" s="24"/>
      <c r="K63" s="25"/>
      <c r="L63" s="26"/>
    </row>
    <row r="64" spans="1:12" ht="35.25" customHeight="1" x14ac:dyDescent="0.25">
      <c r="A64" s="35" t="s">
        <v>200</v>
      </c>
      <c r="B64" s="36" t="s">
        <v>209</v>
      </c>
      <c r="C64" s="32">
        <f>C65</f>
        <v>0</v>
      </c>
      <c r="D64" s="32">
        <f>D65</f>
        <v>12280</v>
      </c>
      <c r="E64" s="32">
        <f>E65</f>
        <v>12280</v>
      </c>
      <c r="F64" s="19"/>
      <c r="G64" s="32">
        <f>G65</f>
        <v>12280</v>
      </c>
      <c r="H64" s="32">
        <f>H65</f>
        <v>12280</v>
      </c>
      <c r="I64" s="19"/>
      <c r="J64" s="19"/>
      <c r="K64" s="20"/>
      <c r="L64" s="21"/>
    </row>
    <row r="65" spans="1:12" ht="23.25" x14ac:dyDescent="0.25">
      <c r="A65" s="35" t="s">
        <v>42</v>
      </c>
      <c r="B65" s="36" t="s">
        <v>210</v>
      </c>
      <c r="C65" s="32">
        <f>C66+C67+C68</f>
        <v>0</v>
      </c>
      <c r="D65" s="32">
        <v>12280</v>
      </c>
      <c r="E65" s="32">
        <f>E66+E67+E68</f>
        <v>12280</v>
      </c>
      <c r="F65" s="19"/>
      <c r="G65" s="32">
        <f>G66+G67+G68+G69+G70+G71</f>
        <v>12280</v>
      </c>
      <c r="H65" s="32">
        <f>G65</f>
        <v>12280</v>
      </c>
      <c r="I65" s="19"/>
      <c r="J65" s="19"/>
      <c r="K65" s="20"/>
      <c r="L65" s="21"/>
    </row>
    <row r="66" spans="1:12" x14ac:dyDescent="0.25">
      <c r="A66" s="22" t="s">
        <v>12</v>
      </c>
      <c r="B66" s="39" t="s">
        <v>211</v>
      </c>
      <c r="C66" s="38">
        <v>0</v>
      </c>
      <c r="D66" s="38">
        <v>0</v>
      </c>
      <c r="E66" s="38">
        <v>1480</v>
      </c>
      <c r="F66" s="24"/>
      <c r="G66" s="38"/>
      <c r="H66" s="38"/>
      <c r="I66" s="24"/>
      <c r="J66" s="24"/>
      <c r="K66" s="25"/>
      <c r="L66" s="26"/>
    </row>
    <row r="67" spans="1:12" x14ac:dyDescent="0.25">
      <c r="A67" s="22" t="s">
        <v>14</v>
      </c>
      <c r="B67" s="39" t="s">
        <v>212</v>
      </c>
      <c r="C67" s="38">
        <v>0</v>
      </c>
      <c r="D67" s="38">
        <v>0</v>
      </c>
      <c r="E67" s="38">
        <v>6800</v>
      </c>
      <c r="F67" s="24"/>
      <c r="G67" s="38"/>
      <c r="H67" s="38"/>
      <c r="I67" s="24"/>
      <c r="J67" s="24"/>
      <c r="K67" s="25"/>
      <c r="L67" s="26"/>
    </row>
    <row r="68" spans="1:12" x14ac:dyDescent="0.25">
      <c r="A68" s="22" t="s">
        <v>199</v>
      </c>
      <c r="B68" s="39" t="s">
        <v>213</v>
      </c>
      <c r="C68" s="38">
        <v>0</v>
      </c>
      <c r="D68" s="38">
        <v>0</v>
      </c>
      <c r="E68" s="38">
        <v>4000</v>
      </c>
      <c r="F68" s="24"/>
      <c r="G68" s="38"/>
      <c r="H68" s="38"/>
      <c r="I68" s="24"/>
      <c r="J68" s="24"/>
      <c r="K68" s="25"/>
      <c r="L68" s="26"/>
    </row>
    <row r="69" spans="1:12" x14ac:dyDescent="0.25">
      <c r="A69" s="22"/>
      <c r="B69" s="39" t="s">
        <v>292</v>
      </c>
      <c r="C69" s="38"/>
      <c r="D69" s="38"/>
      <c r="E69" s="38"/>
      <c r="F69" s="24"/>
      <c r="G69" s="38">
        <v>1480</v>
      </c>
      <c r="H69" s="38">
        <v>1480</v>
      </c>
      <c r="I69" s="24"/>
      <c r="J69" s="24"/>
      <c r="K69" s="25"/>
      <c r="L69" s="26"/>
    </row>
    <row r="70" spans="1:12" x14ac:dyDescent="0.25">
      <c r="A70" s="22"/>
      <c r="B70" s="39" t="s">
        <v>294</v>
      </c>
      <c r="C70" s="38"/>
      <c r="D70" s="38"/>
      <c r="E70" s="38"/>
      <c r="F70" s="24"/>
      <c r="G70" s="38">
        <v>6800</v>
      </c>
      <c r="H70" s="38">
        <v>6800</v>
      </c>
      <c r="I70" s="24"/>
      <c r="J70" s="24"/>
      <c r="K70" s="25"/>
      <c r="L70" s="26"/>
    </row>
    <row r="71" spans="1:12" x14ac:dyDescent="0.25">
      <c r="A71" s="22"/>
      <c r="B71" s="39" t="s">
        <v>293</v>
      </c>
      <c r="C71" s="38"/>
      <c r="D71" s="38"/>
      <c r="E71" s="38"/>
      <c r="F71" s="24"/>
      <c r="G71" s="38">
        <v>4000</v>
      </c>
      <c r="H71" s="38">
        <v>4000</v>
      </c>
      <c r="I71" s="24"/>
      <c r="J71" s="24"/>
      <c r="K71" s="25"/>
      <c r="L71" s="26"/>
    </row>
    <row r="72" spans="1:12" ht="26.25" x14ac:dyDescent="0.25">
      <c r="A72" s="44" t="s">
        <v>88</v>
      </c>
      <c r="B72" s="42" t="s">
        <v>135</v>
      </c>
      <c r="C72" s="29">
        <v>75000</v>
      </c>
      <c r="D72" s="29">
        <f t="shared" ref="C72:H75" si="19">D73</f>
        <v>0</v>
      </c>
      <c r="E72" s="29">
        <f t="shared" si="19"/>
        <v>0</v>
      </c>
      <c r="F72" s="10">
        <f>E72-D72</f>
        <v>0</v>
      </c>
      <c r="G72" s="29">
        <f t="shared" si="19"/>
        <v>0</v>
      </c>
      <c r="H72" s="29">
        <f t="shared" si="19"/>
        <v>0</v>
      </c>
      <c r="I72" s="10">
        <f t="shared" si="16"/>
        <v>0</v>
      </c>
      <c r="J72" s="10" t="e">
        <f t="shared" si="17"/>
        <v>#DIV/0!</v>
      </c>
      <c r="K72" s="11">
        <f t="shared" si="18"/>
        <v>-75000</v>
      </c>
      <c r="L72" s="12">
        <f t="shared" ref="L72" si="20">H72/C72*100</f>
        <v>0</v>
      </c>
    </row>
    <row r="73" spans="1:12" ht="27.75" customHeight="1" x14ac:dyDescent="0.25">
      <c r="A73" s="45" t="s">
        <v>60</v>
      </c>
      <c r="B73" s="36" t="s">
        <v>135</v>
      </c>
      <c r="C73" s="32">
        <f t="shared" si="19"/>
        <v>0</v>
      </c>
      <c r="D73" s="32">
        <f t="shared" si="19"/>
        <v>0</v>
      </c>
      <c r="E73" s="32">
        <f t="shared" si="19"/>
        <v>0</v>
      </c>
      <c r="F73" s="19"/>
      <c r="G73" s="32">
        <f t="shared" si="19"/>
        <v>0</v>
      </c>
      <c r="H73" s="32">
        <f t="shared" si="19"/>
        <v>0</v>
      </c>
      <c r="I73" s="19"/>
      <c r="J73" s="19"/>
      <c r="K73" s="20">
        <f t="shared" si="18"/>
        <v>0</v>
      </c>
      <c r="L73" s="21"/>
    </row>
    <row r="74" spans="1:12" s="27" customFormat="1" ht="24.75" x14ac:dyDescent="0.25">
      <c r="A74" s="46" t="s">
        <v>67</v>
      </c>
      <c r="B74" s="36" t="s">
        <v>136</v>
      </c>
      <c r="C74" s="32">
        <f t="shared" si="19"/>
        <v>0</v>
      </c>
      <c r="D74" s="32">
        <f t="shared" si="19"/>
        <v>0</v>
      </c>
      <c r="E74" s="32">
        <f t="shared" si="19"/>
        <v>0</v>
      </c>
      <c r="F74" s="19"/>
      <c r="G74" s="32">
        <f t="shared" si="19"/>
        <v>0</v>
      </c>
      <c r="H74" s="32">
        <f t="shared" si="19"/>
        <v>0</v>
      </c>
      <c r="I74" s="19">
        <f t="shared" ref="I74:I75" si="21">H74-G74</f>
        <v>0</v>
      </c>
      <c r="J74" s="19" t="e">
        <f t="shared" ref="J74:J75" si="22">H74/G74*100</f>
        <v>#DIV/0!</v>
      </c>
      <c r="K74" s="20">
        <f t="shared" si="18"/>
        <v>0</v>
      </c>
      <c r="L74" s="21"/>
    </row>
    <row r="75" spans="1:12" s="27" customFormat="1" ht="13.5" customHeight="1" x14ac:dyDescent="0.25">
      <c r="A75" s="35" t="s">
        <v>88</v>
      </c>
      <c r="B75" s="36" t="s">
        <v>137</v>
      </c>
      <c r="C75" s="32">
        <f t="shared" si="19"/>
        <v>0</v>
      </c>
      <c r="D75" s="32">
        <f t="shared" si="19"/>
        <v>0</v>
      </c>
      <c r="E75" s="32">
        <f t="shared" si="19"/>
        <v>0</v>
      </c>
      <c r="F75" s="19"/>
      <c r="G75" s="32">
        <f t="shared" si="19"/>
        <v>0</v>
      </c>
      <c r="H75" s="32">
        <f t="shared" si="19"/>
        <v>0</v>
      </c>
      <c r="I75" s="19">
        <f t="shared" si="21"/>
        <v>0</v>
      </c>
      <c r="J75" s="19" t="e">
        <f t="shared" si="22"/>
        <v>#DIV/0!</v>
      </c>
      <c r="K75" s="20">
        <f t="shared" si="18"/>
        <v>0</v>
      </c>
      <c r="L75" s="21"/>
    </row>
    <row r="76" spans="1:12" s="27" customFormat="1" x14ac:dyDescent="0.25">
      <c r="A76" s="22" t="s">
        <v>87</v>
      </c>
      <c r="B76" s="39" t="s">
        <v>138</v>
      </c>
      <c r="C76" s="38">
        <v>0</v>
      </c>
      <c r="D76" s="38">
        <v>0</v>
      </c>
      <c r="E76" s="38">
        <v>0</v>
      </c>
      <c r="F76" s="24"/>
      <c r="G76" s="38">
        <v>0</v>
      </c>
      <c r="H76" s="38">
        <v>0</v>
      </c>
      <c r="I76" s="24"/>
      <c r="J76" s="24"/>
      <c r="K76" s="25">
        <f t="shared" si="18"/>
        <v>0</v>
      </c>
      <c r="L76" s="26"/>
    </row>
    <row r="77" spans="1:12" x14ac:dyDescent="0.25">
      <c r="A77" s="47" t="s">
        <v>53</v>
      </c>
      <c r="B77" s="28" t="s">
        <v>139</v>
      </c>
      <c r="C77" s="48">
        <v>0</v>
      </c>
      <c r="D77" s="48">
        <v>0</v>
      </c>
      <c r="E77" s="48">
        <v>0</v>
      </c>
      <c r="F77" s="10">
        <v>0</v>
      </c>
      <c r="G77" s="48">
        <v>0</v>
      </c>
      <c r="H77" s="48">
        <v>0</v>
      </c>
      <c r="I77" s="10"/>
      <c r="J77" s="10"/>
      <c r="K77" s="11">
        <f t="shared" si="2"/>
        <v>0</v>
      </c>
      <c r="L77" s="12"/>
    </row>
    <row r="78" spans="1:12" s="27" customFormat="1" x14ac:dyDescent="0.25">
      <c r="A78" s="22"/>
      <c r="B78" s="31"/>
      <c r="C78" s="38"/>
      <c r="D78" s="38"/>
      <c r="E78" s="38"/>
      <c r="F78" s="19"/>
      <c r="G78" s="38"/>
      <c r="H78" s="38"/>
      <c r="I78" s="10"/>
      <c r="J78" s="10"/>
      <c r="K78" s="11">
        <f t="shared" si="2"/>
        <v>0</v>
      </c>
      <c r="L78" s="12"/>
    </row>
    <row r="79" spans="1:12" s="27" customFormat="1" ht="17.25" customHeight="1" x14ac:dyDescent="0.25">
      <c r="A79" s="44" t="s">
        <v>214</v>
      </c>
      <c r="B79" s="28" t="s">
        <v>140</v>
      </c>
      <c r="C79" s="29">
        <v>127493</v>
      </c>
      <c r="D79" s="29">
        <f>D81+D84</f>
        <v>581797</v>
      </c>
      <c r="E79" s="29">
        <f>E81+E84</f>
        <v>581797</v>
      </c>
      <c r="F79" s="10">
        <f>E79-D79</f>
        <v>0</v>
      </c>
      <c r="G79" s="29">
        <f>G81+G84</f>
        <v>581797</v>
      </c>
      <c r="H79" s="29">
        <f>H81+H84</f>
        <v>581796.81000000006</v>
      </c>
      <c r="I79" s="10">
        <f t="shared" si="0"/>
        <v>-0.18999999994412065</v>
      </c>
      <c r="J79" s="10">
        <f t="shared" si="1"/>
        <v>99.999967342561078</v>
      </c>
      <c r="K79" s="11">
        <f t="shared" si="2"/>
        <v>454303.81000000006</v>
      </c>
      <c r="L79" s="12">
        <f t="shared" si="3"/>
        <v>456.33627728581183</v>
      </c>
    </row>
    <row r="80" spans="1:12" s="27" customFormat="1" ht="27" customHeight="1" x14ac:dyDescent="0.25">
      <c r="A80" s="45" t="s">
        <v>60</v>
      </c>
      <c r="B80" s="31" t="s">
        <v>141</v>
      </c>
      <c r="C80" s="32">
        <f>C81+C84</f>
        <v>0</v>
      </c>
      <c r="D80" s="32">
        <f>D81+D84</f>
        <v>581797</v>
      </c>
      <c r="E80" s="32">
        <f>E81+E84</f>
        <v>581797</v>
      </c>
      <c r="F80" s="19"/>
      <c r="G80" s="32">
        <f>G81+G84</f>
        <v>581797</v>
      </c>
      <c r="H80" s="32">
        <f>H81+H84</f>
        <v>581796.81000000006</v>
      </c>
      <c r="I80" s="19"/>
      <c r="J80" s="19"/>
      <c r="K80" s="20">
        <f t="shared" si="2"/>
        <v>581796.81000000006</v>
      </c>
      <c r="L80" s="21"/>
    </row>
    <row r="81" spans="1:12" s="13" customFormat="1" x14ac:dyDescent="0.25">
      <c r="A81" s="46" t="s">
        <v>217</v>
      </c>
      <c r="B81" s="31" t="s">
        <v>216</v>
      </c>
      <c r="C81" s="32">
        <f>C82</f>
        <v>0</v>
      </c>
      <c r="D81" s="32">
        <f>D82</f>
        <v>3232</v>
      </c>
      <c r="E81" s="32">
        <f>E82</f>
        <v>3232</v>
      </c>
      <c r="F81" s="19"/>
      <c r="G81" s="32">
        <f>G83</f>
        <v>3232</v>
      </c>
      <c r="H81" s="32">
        <f>H83</f>
        <v>3232</v>
      </c>
      <c r="I81" s="19">
        <f t="shared" si="0"/>
        <v>0</v>
      </c>
      <c r="J81" s="19">
        <f t="shared" si="1"/>
        <v>100</v>
      </c>
      <c r="K81" s="20">
        <f t="shared" si="2"/>
        <v>3232</v>
      </c>
      <c r="L81" s="21"/>
    </row>
    <row r="82" spans="1:12" s="27" customFormat="1" x14ac:dyDescent="0.25">
      <c r="A82" s="22" t="s">
        <v>46</v>
      </c>
      <c r="B82" s="37" t="s">
        <v>215</v>
      </c>
      <c r="C82" s="38">
        <v>0</v>
      </c>
      <c r="D82" s="38">
        <v>3232</v>
      </c>
      <c r="E82" s="38">
        <v>3232</v>
      </c>
      <c r="F82" s="24"/>
      <c r="G82" s="38"/>
      <c r="H82" s="38"/>
      <c r="I82" s="24"/>
      <c r="J82" s="24"/>
      <c r="K82" s="25">
        <f t="shared" si="2"/>
        <v>0</v>
      </c>
      <c r="L82" s="26"/>
    </row>
    <row r="83" spans="1:12" s="27" customFormat="1" x14ac:dyDescent="0.25">
      <c r="A83" s="22"/>
      <c r="B83" s="37" t="s">
        <v>295</v>
      </c>
      <c r="C83" s="38"/>
      <c r="D83" s="38"/>
      <c r="E83" s="38"/>
      <c r="F83" s="24"/>
      <c r="G83" s="38">
        <v>3232</v>
      </c>
      <c r="H83" s="38">
        <v>3232</v>
      </c>
      <c r="I83" s="24"/>
      <c r="J83" s="24"/>
      <c r="K83" s="25"/>
      <c r="L83" s="26"/>
    </row>
    <row r="84" spans="1:12" s="27" customFormat="1" ht="66" customHeight="1" x14ac:dyDescent="0.25">
      <c r="A84" s="45" t="s">
        <v>218</v>
      </c>
      <c r="B84" s="36" t="s">
        <v>219</v>
      </c>
      <c r="C84" s="32">
        <f t="shared" ref="C84:H85" si="23">C85</f>
        <v>0</v>
      </c>
      <c r="D84" s="32">
        <f t="shared" si="23"/>
        <v>578565</v>
      </c>
      <c r="E84" s="32">
        <f t="shared" si="23"/>
        <v>578565</v>
      </c>
      <c r="F84" s="19"/>
      <c r="G84" s="32">
        <f t="shared" si="23"/>
        <v>578565</v>
      </c>
      <c r="H84" s="32">
        <f t="shared" si="23"/>
        <v>578564.81000000006</v>
      </c>
      <c r="I84" s="19">
        <f t="shared" si="0"/>
        <v>-0.18999999994412065</v>
      </c>
      <c r="J84" s="19">
        <f t="shared" si="1"/>
        <v>99.999967160128946</v>
      </c>
      <c r="K84" s="20">
        <f t="shared" si="2"/>
        <v>578564.81000000006</v>
      </c>
      <c r="L84" s="21"/>
    </row>
    <row r="85" spans="1:12" ht="36" customHeight="1" x14ac:dyDescent="0.25">
      <c r="A85" s="35" t="s">
        <v>61</v>
      </c>
      <c r="B85" s="36" t="s">
        <v>220</v>
      </c>
      <c r="C85" s="32">
        <f t="shared" si="23"/>
        <v>0</v>
      </c>
      <c r="D85" s="32">
        <f t="shared" si="23"/>
        <v>578565</v>
      </c>
      <c r="E85" s="32">
        <f t="shared" si="23"/>
        <v>578565</v>
      </c>
      <c r="F85" s="19"/>
      <c r="G85" s="32">
        <f t="shared" si="23"/>
        <v>578565</v>
      </c>
      <c r="H85" s="32">
        <f t="shared" si="23"/>
        <v>578564.81000000006</v>
      </c>
      <c r="I85" s="19">
        <f t="shared" si="0"/>
        <v>-0.18999999994412065</v>
      </c>
      <c r="J85" s="19">
        <f t="shared" si="1"/>
        <v>99.999967160128946</v>
      </c>
      <c r="K85" s="20">
        <f t="shared" si="2"/>
        <v>578564.81000000006</v>
      </c>
      <c r="L85" s="21"/>
    </row>
    <row r="86" spans="1:12" s="27" customFormat="1" ht="23.25" x14ac:dyDescent="0.25">
      <c r="A86" s="35" t="s">
        <v>42</v>
      </c>
      <c r="B86" s="31" t="s">
        <v>142</v>
      </c>
      <c r="C86" s="32">
        <f>C87</f>
        <v>0</v>
      </c>
      <c r="D86" s="32">
        <f>D87</f>
        <v>578565</v>
      </c>
      <c r="E86" s="32">
        <f>E87</f>
        <v>578565</v>
      </c>
      <c r="F86" s="19"/>
      <c r="G86" s="32">
        <f>G87</f>
        <v>578565</v>
      </c>
      <c r="H86" s="32">
        <f>H87</f>
        <v>578564.81000000006</v>
      </c>
      <c r="I86" s="19">
        <f t="shared" si="0"/>
        <v>-0.18999999994412065</v>
      </c>
      <c r="J86" s="19">
        <f t="shared" si="1"/>
        <v>99.999967160128946</v>
      </c>
      <c r="K86" s="20">
        <f t="shared" si="2"/>
        <v>578564.81000000006</v>
      </c>
      <c r="L86" s="21"/>
    </row>
    <row r="87" spans="1:12" s="27" customFormat="1" x14ac:dyDescent="0.25">
      <c r="A87" s="22" t="s">
        <v>199</v>
      </c>
      <c r="B87" s="37" t="s">
        <v>143</v>
      </c>
      <c r="C87" s="24">
        <v>0</v>
      </c>
      <c r="D87" s="24">
        <v>578565</v>
      </c>
      <c r="E87" s="24">
        <v>578565</v>
      </c>
      <c r="F87" s="24"/>
      <c r="G87" s="24">
        <v>578565</v>
      </c>
      <c r="H87" s="24">
        <v>578564.81000000006</v>
      </c>
      <c r="I87" s="24">
        <f t="shared" si="0"/>
        <v>-0.18999999994412065</v>
      </c>
      <c r="J87" s="24">
        <f t="shared" si="1"/>
        <v>99.999967160128946</v>
      </c>
      <c r="K87" s="25">
        <f t="shared" si="2"/>
        <v>578564.81000000006</v>
      </c>
      <c r="L87" s="26"/>
    </row>
    <row r="88" spans="1:12" s="27" customFormat="1" x14ac:dyDescent="0.25">
      <c r="A88" s="44" t="s">
        <v>23</v>
      </c>
      <c r="B88" s="28" t="s">
        <v>144</v>
      </c>
      <c r="C88" s="29">
        <f>C91</f>
        <v>145600</v>
      </c>
      <c r="D88" s="29">
        <f>D91</f>
        <v>173300</v>
      </c>
      <c r="E88" s="29">
        <f>E91</f>
        <v>173300</v>
      </c>
      <c r="F88" s="10">
        <f t="shared" ref="F88:F91" si="24">E88-D88</f>
        <v>0</v>
      </c>
      <c r="G88" s="29">
        <f>G91</f>
        <v>173300</v>
      </c>
      <c r="H88" s="29">
        <f>H91</f>
        <v>173300</v>
      </c>
      <c r="I88" s="10">
        <f t="shared" si="0"/>
        <v>0</v>
      </c>
      <c r="J88" s="10">
        <f t="shared" si="1"/>
        <v>100</v>
      </c>
      <c r="K88" s="11">
        <f t="shared" si="2"/>
        <v>27700</v>
      </c>
      <c r="L88" s="12">
        <f t="shared" si="3"/>
        <v>119.02472527472527</v>
      </c>
    </row>
    <row r="89" spans="1:12" s="13" customFormat="1" ht="26.25" x14ac:dyDescent="0.25">
      <c r="A89" s="45" t="s">
        <v>62</v>
      </c>
      <c r="B89" s="31" t="s">
        <v>145</v>
      </c>
      <c r="C89" s="32">
        <f t="shared" ref="C89:H90" si="25">C90</f>
        <v>145600</v>
      </c>
      <c r="D89" s="32">
        <f t="shared" si="25"/>
        <v>173300</v>
      </c>
      <c r="E89" s="32">
        <f t="shared" si="25"/>
        <v>173300</v>
      </c>
      <c r="F89" s="19">
        <f t="shared" si="24"/>
        <v>0</v>
      </c>
      <c r="G89" s="32">
        <f t="shared" si="25"/>
        <v>173300</v>
      </c>
      <c r="H89" s="32">
        <f t="shared" si="25"/>
        <v>173300</v>
      </c>
      <c r="I89" s="19"/>
      <c r="J89" s="19"/>
      <c r="K89" s="20">
        <f t="shared" si="2"/>
        <v>27700</v>
      </c>
      <c r="L89" s="21"/>
    </row>
    <row r="90" spans="1:12" s="13" customFormat="1" ht="26.25" x14ac:dyDescent="0.25">
      <c r="A90" s="45" t="s">
        <v>63</v>
      </c>
      <c r="B90" s="31" t="s">
        <v>146</v>
      </c>
      <c r="C90" s="32">
        <f t="shared" si="25"/>
        <v>145600</v>
      </c>
      <c r="D90" s="32">
        <f t="shared" si="25"/>
        <v>173300</v>
      </c>
      <c r="E90" s="32">
        <f t="shared" si="25"/>
        <v>173300</v>
      </c>
      <c r="F90" s="19">
        <f t="shared" si="24"/>
        <v>0</v>
      </c>
      <c r="G90" s="32">
        <f t="shared" si="25"/>
        <v>173300</v>
      </c>
      <c r="H90" s="32">
        <f t="shared" si="25"/>
        <v>173300</v>
      </c>
      <c r="I90" s="19"/>
      <c r="J90" s="19"/>
      <c r="K90" s="20">
        <f t="shared" si="2"/>
        <v>27700</v>
      </c>
      <c r="L90" s="21"/>
    </row>
    <row r="91" spans="1:12" x14ac:dyDescent="0.25">
      <c r="A91" s="35" t="s">
        <v>24</v>
      </c>
      <c r="B91" s="31" t="s">
        <v>147</v>
      </c>
      <c r="C91" s="32">
        <f>C92</f>
        <v>145600</v>
      </c>
      <c r="D91" s="32">
        <f>D92</f>
        <v>173300</v>
      </c>
      <c r="E91" s="32">
        <f>E92</f>
        <v>173300</v>
      </c>
      <c r="F91" s="19">
        <f t="shared" si="24"/>
        <v>0</v>
      </c>
      <c r="G91" s="32">
        <f>G92</f>
        <v>173300</v>
      </c>
      <c r="H91" s="32">
        <f>H92</f>
        <v>173300</v>
      </c>
      <c r="I91" s="19">
        <f t="shared" si="0"/>
        <v>0</v>
      </c>
      <c r="J91" s="19">
        <f t="shared" si="1"/>
        <v>100</v>
      </c>
      <c r="K91" s="20">
        <f t="shared" si="2"/>
        <v>27700</v>
      </c>
      <c r="L91" s="21"/>
    </row>
    <row r="92" spans="1:12" ht="23.25" x14ac:dyDescent="0.25">
      <c r="A92" s="35" t="s">
        <v>64</v>
      </c>
      <c r="B92" s="31" t="s">
        <v>148</v>
      </c>
      <c r="C92" s="32">
        <v>145600</v>
      </c>
      <c r="D92" s="32">
        <f>D93+D94+D95</f>
        <v>173300</v>
      </c>
      <c r="E92" s="32">
        <f>E93+E94+E95</f>
        <v>173300</v>
      </c>
      <c r="F92" s="10"/>
      <c r="G92" s="32">
        <f>G93+G94+G95+G96</f>
        <v>173300</v>
      </c>
      <c r="H92" s="32">
        <f>H93+H94+H95+H96</f>
        <v>173300</v>
      </c>
      <c r="I92" s="19">
        <f t="shared" si="0"/>
        <v>0</v>
      </c>
      <c r="J92" s="19">
        <f t="shared" si="1"/>
        <v>100</v>
      </c>
      <c r="K92" s="20">
        <f t="shared" si="2"/>
        <v>27700</v>
      </c>
      <c r="L92" s="21"/>
    </row>
    <row r="93" spans="1:12" x14ac:dyDescent="0.25">
      <c r="A93" s="22" t="s">
        <v>10</v>
      </c>
      <c r="B93" s="37" t="s">
        <v>149</v>
      </c>
      <c r="C93" s="38">
        <v>0</v>
      </c>
      <c r="D93" s="38">
        <v>130774</v>
      </c>
      <c r="E93" s="38">
        <v>130774</v>
      </c>
      <c r="F93" s="10"/>
      <c r="G93" s="38">
        <v>130774</v>
      </c>
      <c r="H93" s="38">
        <v>130774</v>
      </c>
      <c r="I93" s="24"/>
      <c r="J93" s="24"/>
      <c r="K93" s="25">
        <f t="shared" ref="K93:K160" si="26">H93-C93</f>
        <v>130774</v>
      </c>
      <c r="L93" s="26"/>
    </row>
    <row r="94" spans="1:12" s="27" customFormat="1" ht="20.25" customHeight="1" x14ac:dyDescent="0.25">
      <c r="A94" s="22" t="s">
        <v>11</v>
      </c>
      <c r="B94" s="37" t="s">
        <v>150</v>
      </c>
      <c r="C94" s="38">
        <v>0</v>
      </c>
      <c r="D94" s="38">
        <v>39526</v>
      </c>
      <c r="E94" s="38">
        <v>39526</v>
      </c>
      <c r="F94" s="10"/>
      <c r="G94" s="38">
        <v>39526</v>
      </c>
      <c r="H94" s="38">
        <v>39526</v>
      </c>
      <c r="I94" s="24"/>
      <c r="J94" s="24"/>
      <c r="K94" s="25">
        <f t="shared" si="26"/>
        <v>39526</v>
      </c>
      <c r="L94" s="26"/>
    </row>
    <row r="95" spans="1:12" s="49" customFormat="1" ht="16.5" customHeight="1" x14ac:dyDescent="0.2">
      <c r="A95" s="22" t="s">
        <v>15</v>
      </c>
      <c r="B95" s="37" t="s">
        <v>221</v>
      </c>
      <c r="C95" s="38">
        <v>0</v>
      </c>
      <c r="D95" s="38">
        <v>3000</v>
      </c>
      <c r="E95" s="38">
        <v>3000</v>
      </c>
      <c r="F95" s="24"/>
      <c r="G95" s="38"/>
      <c r="H95" s="38"/>
      <c r="I95" s="24">
        <f t="shared" si="0"/>
        <v>0</v>
      </c>
      <c r="J95" s="24" t="e">
        <f t="shared" si="1"/>
        <v>#DIV/0!</v>
      </c>
      <c r="K95" s="25">
        <f t="shared" si="26"/>
        <v>0</v>
      </c>
      <c r="L95" s="26"/>
    </row>
    <row r="96" spans="1:12" s="49" customFormat="1" ht="16.5" customHeight="1" x14ac:dyDescent="0.2">
      <c r="A96" s="22"/>
      <c r="B96" s="37" t="s">
        <v>296</v>
      </c>
      <c r="C96" s="38"/>
      <c r="D96" s="38"/>
      <c r="E96" s="38"/>
      <c r="F96" s="24"/>
      <c r="G96" s="38">
        <v>3000</v>
      </c>
      <c r="H96" s="38">
        <v>3000</v>
      </c>
      <c r="I96" s="24"/>
      <c r="J96" s="24"/>
      <c r="K96" s="25"/>
      <c r="L96" s="26"/>
    </row>
    <row r="97" spans="1:12" s="49" customFormat="1" ht="27.75" customHeight="1" x14ac:dyDescent="0.2">
      <c r="A97" s="44" t="s">
        <v>34</v>
      </c>
      <c r="B97" s="42" t="s">
        <v>151</v>
      </c>
      <c r="C97" s="50">
        <v>2581014.5</v>
      </c>
      <c r="D97" s="50">
        <f>D98+D105+D116+D122</f>
        <v>606752.82000000007</v>
      </c>
      <c r="E97" s="50">
        <f>E98+E105+E116+E122</f>
        <v>606752.82000000007</v>
      </c>
      <c r="F97" s="10">
        <f>E97-D97</f>
        <v>0</v>
      </c>
      <c r="G97" s="50">
        <f>G98+G105+G116+G122</f>
        <v>606752.82000000007</v>
      </c>
      <c r="H97" s="50">
        <f>H98+H105+H116+H122</f>
        <v>590528.74000000011</v>
      </c>
      <c r="I97" s="10">
        <f t="shared" si="0"/>
        <v>-16224.079999999958</v>
      </c>
      <c r="J97" s="10">
        <f t="shared" si="1"/>
        <v>97.326080824807718</v>
      </c>
      <c r="K97" s="11">
        <f t="shared" si="26"/>
        <v>-1990485.7599999998</v>
      </c>
      <c r="L97" s="12">
        <f t="shared" ref="L97:L159" si="27">H97/C97*100</f>
        <v>22.879714158909223</v>
      </c>
    </row>
    <row r="98" spans="1:12" s="51" customFormat="1" ht="15.75" customHeight="1" x14ac:dyDescent="0.2">
      <c r="A98" s="44" t="s">
        <v>19</v>
      </c>
      <c r="B98" s="42" t="s">
        <v>152</v>
      </c>
      <c r="C98" s="50">
        <f t="shared" ref="C98:H99" si="28">C99</f>
        <v>0</v>
      </c>
      <c r="D98" s="50">
        <f t="shared" si="28"/>
        <v>30081</v>
      </c>
      <c r="E98" s="50">
        <f t="shared" si="28"/>
        <v>30081</v>
      </c>
      <c r="F98" s="10">
        <f>E98-D98</f>
        <v>0</v>
      </c>
      <c r="G98" s="50">
        <f t="shared" si="28"/>
        <v>30081</v>
      </c>
      <c r="H98" s="50">
        <f t="shared" si="28"/>
        <v>30081</v>
      </c>
      <c r="I98" s="10">
        <f t="shared" si="0"/>
        <v>0</v>
      </c>
      <c r="J98" s="10">
        <f t="shared" si="1"/>
        <v>100</v>
      </c>
      <c r="K98" s="11">
        <f t="shared" si="26"/>
        <v>30081</v>
      </c>
      <c r="L98" s="12" t="e">
        <f t="shared" si="27"/>
        <v>#DIV/0!</v>
      </c>
    </row>
    <row r="99" spans="1:12" s="51" customFormat="1" ht="27.75" customHeight="1" x14ac:dyDescent="0.2">
      <c r="A99" s="46" t="s">
        <v>65</v>
      </c>
      <c r="B99" s="36" t="s">
        <v>153</v>
      </c>
      <c r="C99" s="52">
        <f t="shared" si="28"/>
        <v>0</v>
      </c>
      <c r="D99" s="52">
        <f t="shared" si="28"/>
        <v>30081</v>
      </c>
      <c r="E99" s="52">
        <f t="shared" si="28"/>
        <v>30081</v>
      </c>
      <c r="F99" s="19" t="s">
        <v>9</v>
      </c>
      <c r="G99" s="52">
        <f t="shared" si="28"/>
        <v>30081</v>
      </c>
      <c r="H99" s="52">
        <f t="shared" si="28"/>
        <v>30081</v>
      </c>
      <c r="I99" s="19">
        <f t="shared" si="0"/>
        <v>0</v>
      </c>
      <c r="J99" s="19">
        <f t="shared" si="1"/>
        <v>100</v>
      </c>
      <c r="K99" s="20">
        <f t="shared" si="26"/>
        <v>30081</v>
      </c>
      <c r="L99" s="21"/>
    </row>
    <row r="100" spans="1:12" s="13" customFormat="1" ht="24.75" x14ac:dyDescent="0.25">
      <c r="A100" s="46" t="s">
        <v>20</v>
      </c>
      <c r="B100" s="36" t="s">
        <v>154</v>
      </c>
      <c r="C100" s="52">
        <f>C101+C103</f>
        <v>0</v>
      </c>
      <c r="D100" s="52">
        <f>D101+D103</f>
        <v>30081</v>
      </c>
      <c r="E100" s="52">
        <f>E101+E103</f>
        <v>30081</v>
      </c>
      <c r="F100" s="19" t="s">
        <v>9</v>
      </c>
      <c r="G100" s="52">
        <f>G101+G103</f>
        <v>30081</v>
      </c>
      <c r="H100" s="52">
        <f>H101+H103</f>
        <v>30081</v>
      </c>
      <c r="I100" s="19">
        <f t="shared" si="0"/>
        <v>0</v>
      </c>
      <c r="J100" s="19">
        <f t="shared" si="1"/>
        <v>100</v>
      </c>
      <c r="K100" s="20">
        <f t="shared" si="26"/>
        <v>30081</v>
      </c>
      <c r="L100" s="21"/>
    </row>
    <row r="101" spans="1:12" s="13" customFormat="1" ht="25.5" customHeight="1" x14ac:dyDescent="0.25">
      <c r="A101" s="35" t="s">
        <v>223</v>
      </c>
      <c r="B101" s="36" t="s">
        <v>155</v>
      </c>
      <c r="C101" s="52">
        <f>C102</f>
        <v>0</v>
      </c>
      <c r="D101" s="52">
        <f>D102</f>
        <v>10800</v>
      </c>
      <c r="E101" s="52">
        <f>E102</f>
        <v>10800</v>
      </c>
      <c r="F101" s="19" t="s">
        <v>9</v>
      </c>
      <c r="G101" s="52">
        <f>G102</f>
        <v>10800</v>
      </c>
      <c r="H101" s="52">
        <f>H102</f>
        <v>10800</v>
      </c>
      <c r="I101" s="19">
        <f t="shared" ref="I101:I102" si="29">H101-G101</f>
        <v>0</v>
      </c>
      <c r="J101" s="19">
        <f t="shared" ref="J101:J102" si="30">H101/G101*100</f>
        <v>100</v>
      </c>
      <c r="K101" s="20">
        <f t="shared" ref="K101:K102" si="31">H101-C101</f>
        <v>10800</v>
      </c>
      <c r="L101" s="21"/>
    </row>
    <row r="102" spans="1:12" s="13" customFormat="1" x14ac:dyDescent="0.25">
      <c r="A102" s="22" t="s">
        <v>199</v>
      </c>
      <c r="B102" s="39" t="s">
        <v>222</v>
      </c>
      <c r="C102" s="53">
        <v>0</v>
      </c>
      <c r="D102" s="53">
        <v>10800</v>
      </c>
      <c r="E102" s="53">
        <v>10800</v>
      </c>
      <c r="F102" s="24" t="s">
        <v>9</v>
      </c>
      <c r="G102" s="53">
        <v>10800</v>
      </c>
      <c r="H102" s="53">
        <v>10800</v>
      </c>
      <c r="I102" s="24">
        <f t="shared" si="29"/>
        <v>0</v>
      </c>
      <c r="J102" s="24">
        <f t="shared" si="30"/>
        <v>100</v>
      </c>
      <c r="K102" s="25">
        <f t="shared" si="31"/>
        <v>10800</v>
      </c>
      <c r="L102" s="26"/>
    </row>
    <row r="103" spans="1:12" s="16" customFormat="1" ht="25.5" customHeight="1" x14ac:dyDescent="0.2">
      <c r="A103" s="35" t="s">
        <v>42</v>
      </c>
      <c r="B103" s="36" t="s">
        <v>155</v>
      </c>
      <c r="C103" s="52">
        <f>C104</f>
        <v>0</v>
      </c>
      <c r="D103" s="52">
        <f>D104</f>
        <v>19281</v>
      </c>
      <c r="E103" s="52">
        <f>E104</f>
        <v>19281</v>
      </c>
      <c r="F103" s="19" t="s">
        <v>9</v>
      </c>
      <c r="G103" s="52">
        <f>G104</f>
        <v>19281</v>
      </c>
      <c r="H103" s="52">
        <f>H104</f>
        <v>19281</v>
      </c>
      <c r="I103" s="19">
        <f t="shared" si="0"/>
        <v>0</v>
      </c>
      <c r="J103" s="19">
        <f t="shared" si="1"/>
        <v>100</v>
      </c>
      <c r="K103" s="20">
        <f t="shared" si="26"/>
        <v>19281</v>
      </c>
      <c r="L103" s="21"/>
    </row>
    <row r="104" spans="1:12" x14ac:dyDescent="0.25">
      <c r="A104" s="22" t="s">
        <v>15</v>
      </c>
      <c r="B104" s="39" t="s">
        <v>156</v>
      </c>
      <c r="C104" s="53">
        <v>0</v>
      </c>
      <c r="D104" s="53">
        <v>19281</v>
      </c>
      <c r="E104" s="53">
        <v>19281</v>
      </c>
      <c r="F104" s="24" t="s">
        <v>9</v>
      </c>
      <c r="G104" s="53">
        <v>19281</v>
      </c>
      <c r="H104" s="53">
        <v>19281</v>
      </c>
      <c r="I104" s="24">
        <f t="shared" si="0"/>
        <v>0</v>
      </c>
      <c r="J104" s="24">
        <f t="shared" si="1"/>
        <v>100</v>
      </c>
      <c r="K104" s="25">
        <f t="shared" si="26"/>
        <v>19281</v>
      </c>
      <c r="L104" s="26"/>
    </row>
    <row r="105" spans="1:12" ht="36" customHeight="1" x14ac:dyDescent="0.25">
      <c r="A105" s="47" t="s">
        <v>224</v>
      </c>
      <c r="B105" s="42" t="s">
        <v>157</v>
      </c>
      <c r="C105" s="50">
        <v>2350000</v>
      </c>
      <c r="D105" s="50">
        <f t="shared" ref="C105:E106" si="32">D106</f>
        <v>514277.82</v>
      </c>
      <c r="E105" s="50">
        <f t="shared" si="32"/>
        <v>514277.82</v>
      </c>
      <c r="F105" s="10"/>
      <c r="G105" s="50">
        <f>G106</f>
        <v>514277.82</v>
      </c>
      <c r="H105" s="50">
        <f>H106</f>
        <v>514277.82</v>
      </c>
      <c r="I105" s="10"/>
      <c r="J105" s="10"/>
      <c r="K105" s="11">
        <f t="shared" si="26"/>
        <v>-1835722.18</v>
      </c>
      <c r="L105" s="12"/>
    </row>
    <row r="106" spans="1:12" ht="39" x14ac:dyDescent="0.25">
      <c r="A106" s="54" t="s">
        <v>225</v>
      </c>
      <c r="B106" s="36" t="s">
        <v>226</v>
      </c>
      <c r="C106" s="55">
        <f t="shared" si="32"/>
        <v>0</v>
      </c>
      <c r="D106" s="55">
        <f t="shared" si="32"/>
        <v>514277.82</v>
      </c>
      <c r="E106" s="55">
        <f t="shared" si="32"/>
        <v>514277.82</v>
      </c>
      <c r="F106" s="56"/>
      <c r="G106" s="55">
        <f>G107</f>
        <v>514277.82</v>
      </c>
      <c r="H106" s="55">
        <f>H107</f>
        <v>514277.82</v>
      </c>
      <c r="I106" s="56"/>
      <c r="J106" s="56"/>
      <c r="K106" s="57"/>
      <c r="L106" s="21"/>
    </row>
    <row r="107" spans="1:12" ht="33" customHeight="1" x14ac:dyDescent="0.25">
      <c r="A107" s="58" t="s">
        <v>227</v>
      </c>
      <c r="B107" s="39" t="s">
        <v>228</v>
      </c>
      <c r="C107" s="38">
        <f>C108+C111</f>
        <v>0</v>
      </c>
      <c r="D107" s="38">
        <f>D108+D111</f>
        <v>514277.82</v>
      </c>
      <c r="E107" s="38">
        <f>E108+E111</f>
        <v>514277.82</v>
      </c>
      <c r="F107" s="24"/>
      <c r="G107" s="38">
        <f>G108+G111</f>
        <v>514277.82</v>
      </c>
      <c r="H107" s="38">
        <f>H108+H111</f>
        <v>514277.82</v>
      </c>
      <c r="I107" s="24"/>
      <c r="J107" s="24"/>
      <c r="K107" s="25"/>
      <c r="L107" s="59"/>
    </row>
    <row r="108" spans="1:12" ht="37.5" customHeight="1" x14ac:dyDescent="0.25">
      <c r="A108" s="60" t="s">
        <v>229</v>
      </c>
      <c r="B108" s="36" t="s">
        <v>230</v>
      </c>
      <c r="C108" s="52">
        <f t="shared" ref="C108:E109" si="33">C109</f>
        <v>0</v>
      </c>
      <c r="D108" s="52">
        <f t="shared" si="33"/>
        <v>88306</v>
      </c>
      <c r="E108" s="52">
        <f t="shared" si="33"/>
        <v>88306</v>
      </c>
      <c r="F108" s="19"/>
      <c r="G108" s="52">
        <f>G109</f>
        <v>88306</v>
      </c>
      <c r="H108" s="52">
        <f>H109</f>
        <v>88306</v>
      </c>
      <c r="I108" s="19"/>
      <c r="J108" s="19"/>
      <c r="K108" s="20"/>
      <c r="L108" s="21"/>
    </row>
    <row r="109" spans="1:12" ht="24.75" x14ac:dyDescent="0.25">
      <c r="A109" s="60" t="s">
        <v>42</v>
      </c>
      <c r="B109" s="36" t="s">
        <v>231</v>
      </c>
      <c r="C109" s="52">
        <f t="shared" si="33"/>
        <v>0</v>
      </c>
      <c r="D109" s="52">
        <f t="shared" si="33"/>
        <v>88306</v>
      </c>
      <c r="E109" s="52">
        <f t="shared" si="33"/>
        <v>88306</v>
      </c>
      <c r="F109" s="19"/>
      <c r="G109" s="52">
        <f>G110</f>
        <v>88306</v>
      </c>
      <c r="H109" s="52">
        <f>H110</f>
        <v>88306</v>
      </c>
      <c r="I109" s="19"/>
      <c r="J109" s="19"/>
      <c r="K109" s="20"/>
      <c r="L109" s="21"/>
    </row>
    <row r="110" spans="1:12" x14ac:dyDescent="0.25">
      <c r="A110" s="61" t="s">
        <v>199</v>
      </c>
      <c r="B110" s="39" t="s">
        <v>232</v>
      </c>
      <c r="C110" s="53">
        <v>0</v>
      </c>
      <c r="D110" s="53">
        <v>88306</v>
      </c>
      <c r="E110" s="53">
        <v>88306</v>
      </c>
      <c r="F110" s="24"/>
      <c r="G110" s="53">
        <v>88306</v>
      </c>
      <c r="H110" s="53">
        <v>88306</v>
      </c>
      <c r="I110" s="24"/>
      <c r="J110" s="24"/>
      <c r="K110" s="25"/>
      <c r="L110" s="26"/>
    </row>
    <row r="111" spans="1:12" ht="36.75" x14ac:dyDescent="0.25">
      <c r="A111" s="60" t="s">
        <v>233</v>
      </c>
      <c r="B111" s="36" t="s">
        <v>239</v>
      </c>
      <c r="C111" s="52">
        <f>C112+C114</f>
        <v>0</v>
      </c>
      <c r="D111" s="52">
        <f>D112+D114</f>
        <v>425971.82</v>
      </c>
      <c r="E111" s="52">
        <f>E112+E114</f>
        <v>425971.82</v>
      </c>
      <c r="F111" s="19"/>
      <c r="G111" s="52">
        <f>G112+G114</f>
        <v>425971.82</v>
      </c>
      <c r="H111" s="52">
        <f>H112+H114</f>
        <v>425971.82</v>
      </c>
      <c r="I111" s="19"/>
      <c r="J111" s="19"/>
      <c r="K111" s="20"/>
      <c r="L111" s="21"/>
    </row>
    <row r="112" spans="1:12" ht="24.75" x14ac:dyDescent="0.25">
      <c r="A112" s="60" t="s">
        <v>42</v>
      </c>
      <c r="B112" s="36" t="s">
        <v>238</v>
      </c>
      <c r="C112" s="52">
        <f>C113</f>
        <v>0</v>
      </c>
      <c r="D112" s="52">
        <f>D113</f>
        <v>285971.82</v>
      </c>
      <c r="E112" s="52">
        <f>E113</f>
        <v>285971.82</v>
      </c>
      <c r="F112" s="19"/>
      <c r="G112" s="52">
        <f>G113</f>
        <v>285971.82</v>
      </c>
      <c r="H112" s="52">
        <f>H113</f>
        <v>285971.82</v>
      </c>
      <c r="I112" s="19"/>
      <c r="J112" s="19"/>
      <c r="K112" s="20"/>
      <c r="L112" s="21"/>
    </row>
    <row r="113" spans="1:12" x14ac:dyDescent="0.25">
      <c r="A113" s="61" t="s">
        <v>199</v>
      </c>
      <c r="B113" s="39" t="s">
        <v>237</v>
      </c>
      <c r="C113" s="53">
        <v>0</v>
      </c>
      <c r="D113" s="53">
        <v>285971.82</v>
      </c>
      <c r="E113" s="53">
        <v>285971.82</v>
      </c>
      <c r="F113" s="24"/>
      <c r="G113" s="53">
        <v>285971.82</v>
      </c>
      <c r="H113" s="53">
        <v>285971.82</v>
      </c>
      <c r="I113" s="24"/>
      <c r="J113" s="24"/>
      <c r="K113" s="25"/>
      <c r="L113" s="26"/>
    </row>
    <row r="114" spans="1:12" x14ac:dyDescent="0.25">
      <c r="A114" s="60" t="s">
        <v>234</v>
      </c>
      <c r="B114" s="36" t="s">
        <v>236</v>
      </c>
      <c r="C114" s="52">
        <f>C115</f>
        <v>0</v>
      </c>
      <c r="D114" s="52">
        <f>D115</f>
        <v>140000</v>
      </c>
      <c r="E114" s="52">
        <f>E115</f>
        <v>140000</v>
      </c>
      <c r="F114" s="19"/>
      <c r="G114" s="52">
        <f>G115</f>
        <v>140000</v>
      </c>
      <c r="H114" s="52">
        <f>H115</f>
        <v>140000</v>
      </c>
      <c r="I114" s="19"/>
      <c r="J114" s="19"/>
      <c r="K114" s="20"/>
      <c r="L114" s="21"/>
    </row>
    <row r="115" spans="1:12" ht="17.25" customHeight="1" x14ac:dyDescent="0.25">
      <c r="A115" s="61" t="s">
        <v>46</v>
      </c>
      <c r="B115" s="62" t="s">
        <v>235</v>
      </c>
      <c r="C115" s="53">
        <v>0</v>
      </c>
      <c r="D115" s="53">
        <v>140000</v>
      </c>
      <c r="E115" s="53">
        <v>140000</v>
      </c>
      <c r="F115" s="63"/>
      <c r="G115" s="53">
        <v>140000</v>
      </c>
      <c r="H115" s="53">
        <v>140000</v>
      </c>
      <c r="I115" s="63"/>
      <c r="J115" s="63"/>
      <c r="K115" s="64">
        <f t="shared" si="26"/>
        <v>140000</v>
      </c>
      <c r="L115" s="65"/>
    </row>
    <row r="116" spans="1:12" ht="15.75" customHeight="1" x14ac:dyDescent="0.25">
      <c r="A116" s="44" t="s">
        <v>25</v>
      </c>
      <c r="B116" s="28" t="s">
        <v>158</v>
      </c>
      <c r="C116" s="29">
        <f t="shared" ref="C116:E120" si="34">C117</f>
        <v>191014.5</v>
      </c>
      <c r="D116" s="29">
        <f t="shared" si="34"/>
        <v>60000</v>
      </c>
      <c r="E116" s="29">
        <f t="shared" si="34"/>
        <v>60000</v>
      </c>
      <c r="F116" s="10">
        <f>E116-D116</f>
        <v>0</v>
      </c>
      <c r="G116" s="29">
        <f t="shared" ref="G116:H120" si="35">G117</f>
        <v>60000</v>
      </c>
      <c r="H116" s="29">
        <f t="shared" si="35"/>
        <v>43775.92</v>
      </c>
      <c r="I116" s="10">
        <f t="shared" si="0"/>
        <v>-16224.080000000002</v>
      </c>
      <c r="J116" s="10">
        <f t="shared" si="1"/>
        <v>72.959866666666656</v>
      </c>
      <c r="K116" s="11">
        <f t="shared" si="26"/>
        <v>-147238.58000000002</v>
      </c>
      <c r="L116" s="12">
        <f t="shared" si="27"/>
        <v>22.917590025888085</v>
      </c>
    </row>
    <row r="117" spans="1:12" s="27" customFormat="1" ht="27" customHeight="1" x14ac:dyDescent="0.25">
      <c r="A117" s="45" t="s">
        <v>66</v>
      </c>
      <c r="B117" s="31" t="s">
        <v>159</v>
      </c>
      <c r="C117" s="32">
        <f t="shared" si="34"/>
        <v>191014.5</v>
      </c>
      <c r="D117" s="32">
        <f t="shared" si="34"/>
        <v>60000</v>
      </c>
      <c r="E117" s="32">
        <f t="shared" si="34"/>
        <v>60000</v>
      </c>
      <c r="F117" s="19"/>
      <c r="G117" s="32">
        <f t="shared" si="35"/>
        <v>60000</v>
      </c>
      <c r="H117" s="32">
        <f t="shared" si="35"/>
        <v>43775.92</v>
      </c>
      <c r="I117" s="19"/>
      <c r="J117" s="19"/>
      <c r="K117" s="20">
        <f t="shared" si="26"/>
        <v>-147238.58000000002</v>
      </c>
      <c r="L117" s="21"/>
    </row>
    <row r="118" spans="1:12" ht="26.25" x14ac:dyDescent="0.25">
      <c r="A118" s="45" t="s">
        <v>67</v>
      </c>
      <c r="B118" s="31" t="s">
        <v>160</v>
      </c>
      <c r="C118" s="32">
        <f t="shared" si="34"/>
        <v>191014.5</v>
      </c>
      <c r="D118" s="32">
        <f t="shared" si="34"/>
        <v>60000</v>
      </c>
      <c r="E118" s="32">
        <f t="shared" si="34"/>
        <v>60000</v>
      </c>
      <c r="F118" s="19"/>
      <c r="G118" s="32">
        <f t="shared" si="35"/>
        <v>60000</v>
      </c>
      <c r="H118" s="32">
        <f t="shared" si="35"/>
        <v>43775.92</v>
      </c>
      <c r="I118" s="19"/>
      <c r="J118" s="19"/>
      <c r="K118" s="20">
        <f t="shared" si="26"/>
        <v>-147238.58000000002</v>
      </c>
      <c r="L118" s="21"/>
    </row>
    <row r="119" spans="1:12" s="27" customFormat="1" ht="23.25" customHeight="1" x14ac:dyDescent="0.25">
      <c r="A119" s="35" t="s">
        <v>26</v>
      </c>
      <c r="B119" s="31" t="s">
        <v>161</v>
      </c>
      <c r="C119" s="32">
        <f t="shared" si="34"/>
        <v>191014.5</v>
      </c>
      <c r="D119" s="32">
        <f t="shared" si="34"/>
        <v>60000</v>
      </c>
      <c r="E119" s="32">
        <f t="shared" si="34"/>
        <v>60000</v>
      </c>
      <c r="F119" s="19"/>
      <c r="G119" s="32">
        <f t="shared" si="35"/>
        <v>60000</v>
      </c>
      <c r="H119" s="32">
        <f t="shared" si="35"/>
        <v>43775.92</v>
      </c>
      <c r="I119" s="19">
        <f t="shared" si="0"/>
        <v>-16224.080000000002</v>
      </c>
      <c r="J119" s="19">
        <f t="shared" si="1"/>
        <v>72.959866666666656</v>
      </c>
      <c r="K119" s="20">
        <f t="shared" si="26"/>
        <v>-147238.58000000002</v>
      </c>
      <c r="L119" s="21"/>
    </row>
    <row r="120" spans="1:12" s="27" customFormat="1" ht="23.25" x14ac:dyDescent="0.25">
      <c r="A120" s="35" t="s">
        <v>42</v>
      </c>
      <c r="B120" s="31" t="s">
        <v>162</v>
      </c>
      <c r="C120" s="32">
        <f t="shared" si="34"/>
        <v>191014.5</v>
      </c>
      <c r="D120" s="32">
        <f t="shared" si="34"/>
        <v>60000</v>
      </c>
      <c r="E120" s="32">
        <f t="shared" si="34"/>
        <v>60000</v>
      </c>
      <c r="F120" s="19"/>
      <c r="G120" s="32">
        <f t="shared" si="35"/>
        <v>60000</v>
      </c>
      <c r="H120" s="32">
        <f t="shared" si="35"/>
        <v>43775.92</v>
      </c>
      <c r="I120" s="19">
        <f t="shared" si="0"/>
        <v>-16224.080000000002</v>
      </c>
      <c r="J120" s="19">
        <f t="shared" si="1"/>
        <v>72.959866666666656</v>
      </c>
      <c r="K120" s="20">
        <f t="shared" si="26"/>
        <v>-147238.58000000002</v>
      </c>
      <c r="L120" s="21"/>
    </row>
    <row r="121" spans="1:12" s="13" customFormat="1" x14ac:dyDescent="0.25">
      <c r="A121" s="22" t="s">
        <v>46</v>
      </c>
      <c r="B121" s="37" t="s">
        <v>240</v>
      </c>
      <c r="C121" s="38">
        <v>191014.5</v>
      </c>
      <c r="D121" s="38">
        <v>60000</v>
      </c>
      <c r="E121" s="38">
        <v>60000</v>
      </c>
      <c r="F121" s="24" t="s">
        <v>9</v>
      </c>
      <c r="G121" s="38">
        <v>60000</v>
      </c>
      <c r="H121" s="38">
        <v>43775.92</v>
      </c>
      <c r="I121" s="24">
        <f t="shared" ref="I121:I177" si="36">H121-G121</f>
        <v>-16224.080000000002</v>
      </c>
      <c r="J121" s="24">
        <f t="shared" ref="J121:J177" si="37">H121/G121*100</f>
        <v>72.959866666666656</v>
      </c>
      <c r="K121" s="25">
        <f t="shared" si="26"/>
        <v>-147238.58000000002</v>
      </c>
      <c r="L121" s="26"/>
    </row>
    <row r="122" spans="1:12" s="13" customFormat="1" ht="39" customHeight="1" x14ac:dyDescent="0.25">
      <c r="A122" s="44" t="s">
        <v>241</v>
      </c>
      <c r="B122" s="42" t="s">
        <v>247</v>
      </c>
      <c r="C122" s="29">
        <v>0</v>
      </c>
      <c r="D122" s="29">
        <f>D123+D127+D131</f>
        <v>2394</v>
      </c>
      <c r="E122" s="29">
        <f>E123+E127+E131</f>
        <v>2394</v>
      </c>
      <c r="F122" s="10"/>
      <c r="G122" s="29">
        <f>G123+G127+G131</f>
        <v>2394</v>
      </c>
      <c r="H122" s="29">
        <f>H123+H127+H131</f>
        <v>2394</v>
      </c>
      <c r="I122" s="10"/>
      <c r="J122" s="10"/>
      <c r="K122" s="11"/>
      <c r="L122" s="12"/>
    </row>
    <row r="123" spans="1:12" s="13" customFormat="1" ht="68.25" customHeight="1" x14ac:dyDescent="0.25">
      <c r="A123" s="66" t="s">
        <v>242</v>
      </c>
      <c r="B123" s="42" t="s">
        <v>246</v>
      </c>
      <c r="C123" s="29">
        <f t="shared" ref="C123:E125" si="38">C124</f>
        <v>0</v>
      </c>
      <c r="D123" s="29">
        <f t="shared" si="38"/>
        <v>0</v>
      </c>
      <c r="E123" s="29">
        <f t="shared" si="38"/>
        <v>0</v>
      </c>
      <c r="F123" s="10"/>
      <c r="G123" s="29">
        <f t="shared" ref="G123:H125" si="39">G124</f>
        <v>0</v>
      </c>
      <c r="H123" s="29">
        <f t="shared" si="39"/>
        <v>0</v>
      </c>
      <c r="I123" s="10"/>
      <c r="J123" s="10"/>
      <c r="K123" s="11"/>
      <c r="L123" s="12"/>
    </row>
    <row r="124" spans="1:12" s="13" customFormat="1" ht="24.75" customHeight="1" x14ac:dyDescent="0.25">
      <c r="A124" s="45" t="s">
        <v>249</v>
      </c>
      <c r="B124" s="36" t="s">
        <v>245</v>
      </c>
      <c r="C124" s="32">
        <f t="shared" si="38"/>
        <v>0</v>
      </c>
      <c r="D124" s="32">
        <f t="shared" si="38"/>
        <v>0</v>
      </c>
      <c r="E124" s="32">
        <f t="shared" si="38"/>
        <v>0</v>
      </c>
      <c r="F124" s="19"/>
      <c r="G124" s="32">
        <f t="shared" si="39"/>
        <v>0</v>
      </c>
      <c r="H124" s="32">
        <f t="shared" si="39"/>
        <v>0</v>
      </c>
      <c r="I124" s="19"/>
      <c r="J124" s="19"/>
      <c r="K124" s="20"/>
      <c r="L124" s="21"/>
    </row>
    <row r="125" spans="1:12" s="13" customFormat="1" ht="23.25" x14ac:dyDescent="0.25">
      <c r="A125" s="35" t="s">
        <v>42</v>
      </c>
      <c r="B125" s="36" t="s">
        <v>244</v>
      </c>
      <c r="C125" s="32">
        <f t="shared" si="38"/>
        <v>0</v>
      </c>
      <c r="D125" s="32">
        <f t="shared" si="38"/>
        <v>0</v>
      </c>
      <c r="E125" s="32">
        <f t="shared" si="38"/>
        <v>0</v>
      </c>
      <c r="F125" s="19"/>
      <c r="G125" s="32">
        <f t="shared" si="39"/>
        <v>0</v>
      </c>
      <c r="H125" s="32">
        <f t="shared" si="39"/>
        <v>0</v>
      </c>
      <c r="I125" s="19"/>
      <c r="J125" s="19"/>
      <c r="K125" s="20"/>
      <c r="L125" s="21"/>
    </row>
    <row r="126" spans="1:12" s="13" customFormat="1" x14ac:dyDescent="0.25">
      <c r="A126" s="22" t="s">
        <v>15</v>
      </c>
      <c r="B126" s="39" t="s">
        <v>243</v>
      </c>
      <c r="C126" s="38">
        <v>0</v>
      </c>
      <c r="D126" s="38">
        <v>0</v>
      </c>
      <c r="E126" s="38">
        <v>0</v>
      </c>
      <c r="F126" s="24"/>
      <c r="G126" s="38">
        <v>0</v>
      </c>
      <c r="H126" s="38">
        <v>0</v>
      </c>
      <c r="I126" s="24"/>
      <c r="J126" s="24"/>
      <c r="K126" s="25"/>
      <c r="L126" s="26"/>
    </row>
    <row r="127" spans="1:12" s="13" customFormat="1" ht="78.75" customHeight="1" x14ac:dyDescent="0.25">
      <c r="A127" s="66" t="s">
        <v>248</v>
      </c>
      <c r="B127" s="42" t="s">
        <v>254</v>
      </c>
      <c r="C127" s="48">
        <f t="shared" ref="C127:E129" si="40">C128</f>
        <v>2394</v>
      </c>
      <c r="D127" s="48">
        <f t="shared" si="40"/>
        <v>2394</v>
      </c>
      <c r="E127" s="48">
        <f t="shared" si="40"/>
        <v>2394</v>
      </c>
      <c r="F127" s="67"/>
      <c r="G127" s="48">
        <f t="shared" ref="G127:H129" si="41">G128</f>
        <v>2394</v>
      </c>
      <c r="H127" s="48">
        <f t="shared" si="41"/>
        <v>2394</v>
      </c>
      <c r="I127" s="67"/>
      <c r="J127" s="67"/>
      <c r="K127" s="68"/>
      <c r="L127" s="69"/>
    </row>
    <row r="128" spans="1:12" s="13" customFormat="1" ht="51.75" x14ac:dyDescent="0.25">
      <c r="A128" s="45" t="s">
        <v>250</v>
      </c>
      <c r="B128" s="36" t="s">
        <v>253</v>
      </c>
      <c r="C128" s="38">
        <f t="shared" si="40"/>
        <v>2394</v>
      </c>
      <c r="D128" s="38">
        <f t="shared" si="40"/>
        <v>2394</v>
      </c>
      <c r="E128" s="38">
        <f t="shared" si="40"/>
        <v>2394</v>
      </c>
      <c r="F128" s="24"/>
      <c r="G128" s="38">
        <f t="shared" si="41"/>
        <v>2394</v>
      </c>
      <c r="H128" s="38">
        <f t="shared" si="41"/>
        <v>2394</v>
      </c>
      <c r="I128" s="24"/>
      <c r="J128" s="24"/>
      <c r="K128" s="25"/>
      <c r="L128" s="26"/>
    </row>
    <row r="129" spans="1:12" s="13" customFormat="1" ht="23.25" x14ac:dyDescent="0.25">
      <c r="A129" s="35" t="s">
        <v>42</v>
      </c>
      <c r="B129" s="36" t="s">
        <v>252</v>
      </c>
      <c r="C129" s="38">
        <f t="shared" si="40"/>
        <v>2394</v>
      </c>
      <c r="D129" s="38">
        <f t="shared" si="40"/>
        <v>2394</v>
      </c>
      <c r="E129" s="38">
        <f t="shared" si="40"/>
        <v>2394</v>
      </c>
      <c r="F129" s="24"/>
      <c r="G129" s="38">
        <f t="shared" si="41"/>
        <v>2394</v>
      </c>
      <c r="H129" s="38">
        <f t="shared" si="41"/>
        <v>2394</v>
      </c>
      <c r="I129" s="24"/>
      <c r="J129" s="24"/>
      <c r="K129" s="25"/>
      <c r="L129" s="26"/>
    </row>
    <row r="130" spans="1:12" s="13" customFormat="1" x14ac:dyDescent="0.25">
      <c r="A130" s="22" t="s">
        <v>15</v>
      </c>
      <c r="B130" s="39" t="s">
        <v>251</v>
      </c>
      <c r="C130" s="38">
        <v>2394</v>
      </c>
      <c r="D130" s="38">
        <v>2394</v>
      </c>
      <c r="E130" s="38">
        <v>2394</v>
      </c>
      <c r="F130" s="24"/>
      <c r="G130" s="38">
        <v>2394</v>
      </c>
      <c r="H130" s="38">
        <v>2394</v>
      </c>
      <c r="I130" s="24"/>
      <c r="J130" s="24"/>
      <c r="K130" s="25"/>
      <c r="L130" s="26"/>
    </row>
    <row r="131" spans="1:12" s="13" customFormat="1" ht="103.5" customHeight="1" x14ac:dyDescent="0.25">
      <c r="A131" s="66" t="s">
        <v>255</v>
      </c>
      <c r="B131" s="42" t="s">
        <v>260</v>
      </c>
      <c r="C131" s="29">
        <f t="shared" ref="C131:E133" si="42">C132</f>
        <v>0</v>
      </c>
      <c r="D131" s="29">
        <f t="shared" si="42"/>
        <v>0</v>
      </c>
      <c r="E131" s="29">
        <f t="shared" si="42"/>
        <v>0</v>
      </c>
      <c r="F131" s="10"/>
      <c r="G131" s="29">
        <f t="shared" ref="G131:H133" si="43">G132</f>
        <v>0</v>
      </c>
      <c r="H131" s="29">
        <f t="shared" si="43"/>
        <v>0</v>
      </c>
      <c r="I131" s="10"/>
      <c r="J131" s="10"/>
      <c r="K131" s="11"/>
      <c r="L131" s="12"/>
    </row>
    <row r="132" spans="1:12" s="13" customFormat="1" ht="52.5" customHeight="1" x14ac:dyDescent="0.25">
      <c r="A132" s="45" t="s">
        <v>256</v>
      </c>
      <c r="B132" s="36" t="s">
        <v>259</v>
      </c>
      <c r="C132" s="32">
        <f t="shared" si="42"/>
        <v>0</v>
      </c>
      <c r="D132" s="32">
        <f t="shared" si="42"/>
        <v>0</v>
      </c>
      <c r="E132" s="32">
        <f t="shared" si="42"/>
        <v>0</v>
      </c>
      <c r="F132" s="19"/>
      <c r="G132" s="32">
        <f t="shared" si="43"/>
        <v>0</v>
      </c>
      <c r="H132" s="32">
        <f t="shared" si="43"/>
        <v>0</v>
      </c>
      <c r="I132" s="19"/>
      <c r="J132" s="19"/>
      <c r="K132" s="20"/>
      <c r="L132" s="21"/>
    </row>
    <row r="133" spans="1:12" s="13" customFormat="1" ht="23.25" x14ac:dyDescent="0.25">
      <c r="A133" s="35" t="s">
        <v>42</v>
      </c>
      <c r="B133" s="36" t="s">
        <v>258</v>
      </c>
      <c r="C133" s="32">
        <f t="shared" si="42"/>
        <v>0</v>
      </c>
      <c r="D133" s="32">
        <f t="shared" si="42"/>
        <v>0</v>
      </c>
      <c r="E133" s="32">
        <f t="shared" si="42"/>
        <v>0</v>
      </c>
      <c r="F133" s="19"/>
      <c r="G133" s="32">
        <f t="shared" si="43"/>
        <v>0</v>
      </c>
      <c r="H133" s="32">
        <f t="shared" si="43"/>
        <v>0</v>
      </c>
      <c r="I133" s="19"/>
      <c r="J133" s="19"/>
      <c r="K133" s="20"/>
      <c r="L133" s="21"/>
    </row>
    <row r="134" spans="1:12" s="13" customFormat="1" ht="17.25" customHeight="1" x14ac:dyDescent="0.25">
      <c r="A134" s="22" t="s">
        <v>15</v>
      </c>
      <c r="B134" s="39" t="s">
        <v>257</v>
      </c>
      <c r="C134" s="38">
        <v>0</v>
      </c>
      <c r="D134" s="38">
        <v>0</v>
      </c>
      <c r="E134" s="38">
        <v>0</v>
      </c>
      <c r="F134" s="24"/>
      <c r="G134" s="38">
        <v>0</v>
      </c>
      <c r="H134" s="38">
        <v>0</v>
      </c>
      <c r="I134" s="24"/>
      <c r="J134" s="24"/>
      <c r="K134" s="25"/>
      <c r="L134" s="26"/>
    </row>
    <row r="135" spans="1:12" s="13" customFormat="1" x14ac:dyDescent="0.25">
      <c r="A135" s="44" t="s">
        <v>21</v>
      </c>
      <c r="B135" s="28" t="s">
        <v>163</v>
      </c>
      <c r="C135" s="29">
        <v>1561030</v>
      </c>
      <c r="D135" s="29">
        <f>D136</f>
        <v>1366754</v>
      </c>
      <c r="E135" s="29">
        <f>E136</f>
        <v>1366754</v>
      </c>
      <c r="F135" s="10">
        <f>E135-D135</f>
        <v>0</v>
      </c>
      <c r="G135" s="29">
        <f>G136</f>
        <v>1366754</v>
      </c>
      <c r="H135" s="29">
        <f>H136</f>
        <v>1339955</v>
      </c>
      <c r="I135" s="10">
        <f t="shared" si="36"/>
        <v>-26799</v>
      </c>
      <c r="J135" s="10">
        <f t="shared" si="37"/>
        <v>98.039222859417279</v>
      </c>
      <c r="K135" s="11">
        <f t="shared" si="26"/>
        <v>-221075</v>
      </c>
      <c r="L135" s="12">
        <f t="shared" si="27"/>
        <v>85.837876273998575</v>
      </c>
    </row>
    <row r="136" spans="1:12" x14ac:dyDescent="0.25">
      <c r="A136" s="70" t="s">
        <v>54</v>
      </c>
      <c r="B136" s="42" t="s">
        <v>164</v>
      </c>
      <c r="C136" s="10">
        <f t="shared" ref="C136:H139" si="44">C137</f>
        <v>0</v>
      </c>
      <c r="D136" s="10">
        <f t="shared" si="44"/>
        <v>1366754</v>
      </c>
      <c r="E136" s="10">
        <f t="shared" si="44"/>
        <v>1366754</v>
      </c>
      <c r="F136" s="10">
        <f>E136-D136</f>
        <v>0</v>
      </c>
      <c r="G136" s="10">
        <f t="shared" si="44"/>
        <v>1366754</v>
      </c>
      <c r="H136" s="10">
        <f t="shared" si="44"/>
        <v>1339955</v>
      </c>
      <c r="I136" s="10">
        <f t="shared" si="36"/>
        <v>-26799</v>
      </c>
      <c r="J136" s="10">
        <f t="shared" si="37"/>
        <v>98.039222859417279</v>
      </c>
      <c r="K136" s="11">
        <f t="shared" si="26"/>
        <v>1339955</v>
      </c>
      <c r="L136" s="12"/>
    </row>
    <row r="137" spans="1:12" ht="23.25" x14ac:dyDescent="0.25">
      <c r="A137" s="17" t="s">
        <v>68</v>
      </c>
      <c r="B137" s="31" t="s">
        <v>165</v>
      </c>
      <c r="C137" s="32">
        <f>C138</f>
        <v>0</v>
      </c>
      <c r="D137" s="32">
        <f>D138</f>
        <v>1366754</v>
      </c>
      <c r="E137" s="32">
        <f>E138</f>
        <v>1366754</v>
      </c>
      <c r="F137" s="19"/>
      <c r="G137" s="32">
        <f>G138</f>
        <v>1366754</v>
      </c>
      <c r="H137" s="32">
        <f>H138</f>
        <v>1339955</v>
      </c>
      <c r="I137" s="19"/>
      <c r="J137" s="19"/>
      <c r="K137" s="20">
        <f t="shared" si="26"/>
        <v>1339955</v>
      </c>
      <c r="L137" s="21"/>
    </row>
    <row r="138" spans="1:12" s="40" customFormat="1" ht="12.75" x14ac:dyDescent="0.2">
      <c r="A138" s="17" t="s">
        <v>69</v>
      </c>
      <c r="B138" s="31" t="s">
        <v>166</v>
      </c>
      <c r="C138" s="32">
        <f>C139+C142</f>
        <v>0</v>
      </c>
      <c r="D138" s="32">
        <f>D139+D142</f>
        <v>1366754</v>
      </c>
      <c r="E138" s="32">
        <f>E139+E142</f>
        <v>1366754</v>
      </c>
      <c r="F138" s="19"/>
      <c r="G138" s="32">
        <f>G139+G142</f>
        <v>1366754</v>
      </c>
      <c r="H138" s="32">
        <f>H139+H142</f>
        <v>1339955</v>
      </c>
      <c r="I138" s="19"/>
      <c r="J138" s="19"/>
      <c r="K138" s="20">
        <f t="shared" si="26"/>
        <v>1339955</v>
      </c>
      <c r="L138" s="21"/>
    </row>
    <row r="139" spans="1:12" ht="45.75" x14ac:dyDescent="0.25">
      <c r="A139" s="35" t="s">
        <v>70</v>
      </c>
      <c r="B139" s="31" t="s">
        <v>167</v>
      </c>
      <c r="C139" s="32">
        <f t="shared" si="44"/>
        <v>0</v>
      </c>
      <c r="D139" s="32">
        <f t="shared" si="44"/>
        <v>1339955</v>
      </c>
      <c r="E139" s="32">
        <f t="shared" si="44"/>
        <v>1339955</v>
      </c>
      <c r="F139" s="19"/>
      <c r="G139" s="32">
        <f t="shared" si="44"/>
        <v>1339955</v>
      </c>
      <c r="H139" s="32">
        <f t="shared" si="44"/>
        <v>1339955</v>
      </c>
      <c r="I139" s="19">
        <f t="shared" si="36"/>
        <v>0</v>
      </c>
      <c r="J139" s="19">
        <f t="shared" si="37"/>
        <v>100</v>
      </c>
      <c r="K139" s="20">
        <f t="shared" si="26"/>
        <v>1339955</v>
      </c>
      <c r="L139" s="21"/>
    </row>
    <row r="140" spans="1:12" ht="23.25" x14ac:dyDescent="0.25">
      <c r="A140" s="35" t="s">
        <v>42</v>
      </c>
      <c r="B140" s="31" t="s">
        <v>168</v>
      </c>
      <c r="C140" s="32">
        <f>C141</f>
        <v>0</v>
      </c>
      <c r="D140" s="32">
        <f>D141</f>
        <v>1339955</v>
      </c>
      <c r="E140" s="32">
        <f>E141</f>
        <v>1339955</v>
      </c>
      <c r="F140" s="19"/>
      <c r="G140" s="32">
        <f>G141</f>
        <v>1339955</v>
      </c>
      <c r="H140" s="32">
        <f>H141</f>
        <v>1339955</v>
      </c>
      <c r="I140" s="19"/>
      <c r="J140" s="19">
        <f t="shared" si="37"/>
        <v>100</v>
      </c>
      <c r="K140" s="20">
        <f t="shared" si="26"/>
        <v>1339955</v>
      </c>
      <c r="L140" s="21"/>
    </row>
    <row r="141" spans="1:12" x14ac:dyDescent="0.25">
      <c r="A141" s="22" t="s">
        <v>43</v>
      </c>
      <c r="B141" s="37" t="s">
        <v>169</v>
      </c>
      <c r="C141" s="24">
        <v>0</v>
      </c>
      <c r="D141" s="24">
        <v>1339955</v>
      </c>
      <c r="E141" s="24">
        <v>1339955</v>
      </c>
      <c r="F141" s="24" t="s">
        <v>9</v>
      </c>
      <c r="G141" s="24">
        <v>1339955</v>
      </c>
      <c r="H141" s="24">
        <v>1339955</v>
      </c>
      <c r="I141" s="24">
        <f t="shared" si="36"/>
        <v>0</v>
      </c>
      <c r="J141" s="24">
        <f t="shared" si="37"/>
        <v>100</v>
      </c>
      <c r="K141" s="25">
        <f t="shared" si="26"/>
        <v>1339955</v>
      </c>
      <c r="L141" s="26"/>
    </row>
    <row r="142" spans="1:12" x14ac:dyDescent="0.25">
      <c r="A142" s="35" t="s">
        <v>71</v>
      </c>
      <c r="B142" s="31" t="s">
        <v>170</v>
      </c>
      <c r="C142" s="19">
        <f t="shared" ref="C142:E143" si="45">C143</f>
        <v>0</v>
      </c>
      <c r="D142" s="19">
        <f t="shared" si="45"/>
        <v>26799</v>
      </c>
      <c r="E142" s="19">
        <f t="shared" si="45"/>
        <v>26799</v>
      </c>
      <c r="F142" s="19"/>
      <c r="G142" s="19">
        <f>G143</f>
        <v>26799</v>
      </c>
      <c r="H142" s="19">
        <f>H143</f>
        <v>0</v>
      </c>
      <c r="I142" s="24">
        <f t="shared" si="36"/>
        <v>-26799</v>
      </c>
      <c r="J142" s="24">
        <f t="shared" si="37"/>
        <v>0</v>
      </c>
      <c r="K142" s="20">
        <f t="shared" si="26"/>
        <v>0</v>
      </c>
      <c r="L142" s="21"/>
    </row>
    <row r="143" spans="1:12" x14ac:dyDescent="0.25">
      <c r="A143" s="22" t="s">
        <v>72</v>
      </c>
      <c r="B143" s="37" t="s">
        <v>171</v>
      </c>
      <c r="C143" s="24">
        <f t="shared" si="45"/>
        <v>0</v>
      </c>
      <c r="D143" s="24">
        <f t="shared" si="45"/>
        <v>26799</v>
      </c>
      <c r="E143" s="24">
        <f t="shared" si="45"/>
        <v>26799</v>
      </c>
      <c r="F143" s="24"/>
      <c r="G143" s="24">
        <f>G144</f>
        <v>26799</v>
      </c>
      <c r="H143" s="24">
        <f>H144</f>
        <v>0</v>
      </c>
      <c r="I143" s="24">
        <f t="shared" si="36"/>
        <v>-26799</v>
      </c>
      <c r="J143" s="19">
        <f t="shared" si="37"/>
        <v>0</v>
      </c>
      <c r="K143" s="11">
        <f t="shared" si="26"/>
        <v>0</v>
      </c>
      <c r="L143" s="12"/>
    </row>
    <row r="144" spans="1:12" s="13" customFormat="1" x14ac:dyDescent="0.25">
      <c r="A144" s="22" t="s">
        <v>46</v>
      </c>
      <c r="B144" s="37" t="s">
        <v>172</v>
      </c>
      <c r="C144" s="24">
        <v>0</v>
      </c>
      <c r="D144" s="24">
        <v>26799</v>
      </c>
      <c r="E144" s="24">
        <v>26799</v>
      </c>
      <c r="F144" s="24"/>
      <c r="G144" s="24">
        <v>26799</v>
      </c>
      <c r="H144" s="24">
        <v>0</v>
      </c>
      <c r="I144" s="24">
        <f t="shared" si="36"/>
        <v>-26799</v>
      </c>
      <c r="J144" s="19">
        <f t="shared" si="37"/>
        <v>0</v>
      </c>
      <c r="K144" s="11">
        <f t="shared" si="26"/>
        <v>0</v>
      </c>
      <c r="L144" s="12"/>
    </row>
    <row r="145" spans="1:12" s="13" customFormat="1" ht="26.25" x14ac:dyDescent="0.25">
      <c r="A145" s="44" t="s">
        <v>287</v>
      </c>
      <c r="B145" s="42" t="s">
        <v>288</v>
      </c>
      <c r="C145" s="10">
        <v>95030</v>
      </c>
      <c r="D145" s="10">
        <f>D146</f>
        <v>0</v>
      </c>
      <c r="E145" s="10">
        <f>E146</f>
        <v>0</v>
      </c>
      <c r="F145" s="10"/>
      <c r="G145" s="10">
        <f>G146</f>
        <v>0</v>
      </c>
      <c r="H145" s="10">
        <f>H146</f>
        <v>0</v>
      </c>
      <c r="I145" s="67">
        <f t="shared" si="36"/>
        <v>0</v>
      </c>
      <c r="J145" s="10" t="e">
        <f t="shared" si="37"/>
        <v>#DIV/0!</v>
      </c>
      <c r="K145" s="11"/>
      <c r="L145" s="12"/>
    </row>
    <row r="146" spans="1:12" x14ac:dyDescent="0.25">
      <c r="A146" s="22" t="s">
        <v>38</v>
      </c>
      <c r="B146" s="37" t="s">
        <v>173</v>
      </c>
      <c r="C146" s="24">
        <v>0</v>
      </c>
      <c r="D146" s="24">
        <v>0</v>
      </c>
      <c r="E146" s="24">
        <v>0</v>
      </c>
      <c r="F146" s="24"/>
      <c r="G146" s="24">
        <v>0</v>
      </c>
      <c r="H146" s="24">
        <v>0</v>
      </c>
      <c r="I146" s="10"/>
      <c r="J146" s="10"/>
      <c r="K146" s="11"/>
      <c r="L146" s="12"/>
    </row>
    <row r="147" spans="1:12" x14ac:dyDescent="0.25">
      <c r="A147" s="8" t="s">
        <v>22</v>
      </c>
      <c r="B147" s="28" t="s">
        <v>174</v>
      </c>
      <c r="C147" s="29">
        <f>C148+C156+C157</f>
        <v>2906294</v>
      </c>
      <c r="D147" s="29">
        <f>D148+D157</f>
        <v>2577831.1800000002</v>
      </c>
      <c r="E147" s="29">
        <f>E148+E157</f>
        <v>2577831.1800000002</v>
      </c>
      <c r="F147" s="10">
        <f>E147-D147</f>
        <v>0</v>
      </c>
      <c r="G147" s="29">
        <f>G148+G157</f>
        <v>2577831.1800000002</v>
      </c>
      <c r="H147" s="29">
        <f>H148+H157</f>
        <v>2392475.7800000003</v>
      </c>
      <c r="I147" s="10">
        <f t="shared" si="36"/>
        <v>-185355.39999999991</v>
      </c>
      <c r="J147" s="10">
        <f t="shared" si="37"/>
        <v>92.809637751375178</v>
      </c>
      <c r="K147" s="11">
        <f t="shared" si="26"/>
        <v>-513818.21999999974</v>
      </c>
      <c r="L147" s="12">
        <f t="shared" si="27"/>
        <v>82.320500954136094</v>
      </c>
    </row>
    <row r="148" spans="1:12" ht="12" customHeight="1" x14ac:dyDescent="0.25">
      <c r="A148" s="8" t="s">
        <v>35</v>
      </c>
      <c r="B148" s="28" t="s">
        <v>175</v>
      </c>
      <c r="C148" s="29">
        <f t="shared" ref="C148:E149" si="46">C149</f>
        <v>108929</v>
      </c>
      <c r="D148" s="29">
        <f t="shared" si="46"/>
        <v>402815.19</v>
      </c>
      <c r="E148" s="29">
        <f t="shared" si="46"/>
        <v>402815.19</v>
      </c>
      <c r="F148" s="10">
        <f>E148-D148</f>
        <v>0</v>
      </c>
      <c r="G148" s="29">
        <f>G149</f>
        <v>402815.19</v>
      </c>
      <c r="H148" s="29">
        <f>H149</f>
        <v>402814.99</v>
      </c>
      <c r="I148" s="10">
        <f t="shared" si="36"/>
        <v>-0.20000000001164153</v>
      </c>
      <c r="J148" s="10">
        <f t="shared" si="37"/>
        <v>99.999950349439402</v>
      </c>
      <c r="K148" s="11">
        <f t="shared" si="26"/>
        <v>293885.99</v>
      </c>
      <c r="L148" s="12">
        <f t="shared" si="27"/>
        <v>369.79591293411301</v>
      </c>
    </row>
    <row r="149" spans="1:12" ht="15" customHeight="1" x14ac:dyDescent="0.25">
      <c r="A149" s="30" t="s">
        <v>89</v>
      </c>
      <c r="B149" s="36" t="s">
        <v>176</v>
      </c>
      <c r="C149" s="32">
        <f t="shared" si="46"/>
        <v>108929</v>
      </c>
      <c r="D149" s="32">
        <f t="shared" si="46"/>
        <v>402815.19</v>
      </c>
      <c r="E149" s="32">
        <f t="shared" si="46"/>
        <v>402815.19</v>
      </c>
      <c r="F149" s="19"/>
      <c r="G149" s="32">
        <f>G150</f>
        <v>402815.19</v>
      </c>
      <c r="H149" s="32">
        <f>H150</f>
        <v>402814.99</v>
      </c>
      <c r="I149" s="19">
        <f t="shared" si="36"/>
        <v>-0.20000000001164153</v>
      </c>
      <c r="J149" s="19"/>
      <c r="K149" s="20"/>
      <c r="L149" s="21"/>
    </row>
    <row r="150" spans="1:12" s="71" customFormat="1" ht="12.75" x14ac:dyDescent="0.2">
      <c r="A150" s="35" t="s">
        <v>73</v>
      </c>
      <c r="B150" s="31" t="s">
        <v>177</v>
      </c>
      <c r="C150" s="32">
        <f t="shared" ref="C150:H151" si="47">C151</f>
        <v>108929</v>
      </c>
      <c r="D150" s="32">
        <f t="shared" si="47"/>
        <v>402815.19</v>
      </c>
      <c r="E150" s="32">
        <f t="shared" si="47"/>
        <v>402815.19</v>
      </c>
      <c r="F150" s="19"/>
      <c r="G150" s="32">
        <f t="shared" si="47"/>
        <v>402815.19</v>
      </c>
      <c r="H150" s="32">
        <f t="shared" si="47"/>
        <v>402814.99</v>
      </c>
      <c r="I150" s="19">
        <f t="shared" si="36"/>
        <v>-0.20000000001164153</v>
      </c>
      <c r="J150" s="19"/>
      <c r="K150" s="20">
        <f t="shared" si="26"/>
        <v>293885.99</v>
      </c>
      <c r="L150" s="21"/>
    </row>
    <row r="151" spans="1:12" s="71" customFormat="1" ht="33.75" x14ac:dyDescent="0.2">
      <c r="A151" s="35" t="s">
        <v>74</v>
      </c>
      <c r="B151" s="31" t="s">
        <v>178</v>
      </c>
      <c r="C151" s="32">
        <f t="shared" si="47"/>
        <v>108929</v>
      </c>
      <c r="D151" s="32">
        <f t="shared" si="47"/>
        <v>402815.19</v>
      </c>
      <c r="E151" s="32">
        <f t="shared" si="47"/>
        <v>402815.19</v>
      </c>
      <c r="F151" s="19"/>
      <c r="G151" s="32">
        <f t="shared" si="47"/>
        <v>402815.19</v>
      </c>
      <c r="H151" s="32">
        <f t="shared" si="47"/>
        <v>402814.99</v>
      </c>
      <c r="I151" s="19">
        <f t="shared" si="36"/>
        <v>-0.20000000001164153</v>
      </c>
      <c r="J151" s="19"/>
      <c r="K151" s="20">
        <f t="shared" si="26"/>
        <v>293885.99</v>
      </c>
      <c r="L151" s="21"/>
    </row>
    <row r="152" spans="1:12" s="71" customFormat="1" ht="21" customHeight="1" x14ac:dyDescent="0.2">
      <c r="A152" s="35" t="s">
        <v>42</v>
      </c>
      <c r="B152" s="31" t="s">
        <v>179</v>
      </c>
      <c r="C152" s="32">
        <v>108929</v>
      </c>
      <c r="D152" s="32">
        <f>D153+D154+D155</f>
        <v>402815.19</v>
      </c>
      <c r="E152" s="32">
        <f>E153+E154+E155</f>
        <v>402815.19</v>
      </c>
      <c r="F152" s="19"/>
      <c r="G152" s="32">
        <f>G153+G154+G155</f>
        <v>402815.19</v>
      </c>
      <c r="H152" s="32">
        <f>H153+H154+H155</f>
        <v>402814.99</v>
      </c>
      <c r="I152" s="19">
        <f t="shared" si="36"/>
        <v>-0.20000000001164153</v>
      </c>
      <c r="J152" s="19"/>
      <c r="K152" s="20">
        <f t="shared" si="26"/>
        <v>293885.99</v>
      </c>
      <c r="L152" s="21"/>
    </row>
    <row r="153" spans="1:12" s="40" customFormat="1" ht="14.25" customHeight="1" x14ac:dyDescent="0.2">
      <c r="A153" s="22" t="s">
        <v>262</v>
      </c>
      <c r="B153" s="37" t="s">
        <v>180</v>
      </c>
      <c r="C153" s="38">
        <v>0</v>
      </c>
      <c r="D153" s="38">
        <v>65000</v>
      </c>
      <c r="E153" s="38">
        <v>65000</v>
      </c>
      <c r="F153" s="24"/>
      <c r="G153" s="38">
        <v>65000</v>
      </c>
      <c r="H153" s="38">
        <v>65000</v>
      </c>
      <c r="I153" s="19">
        <f t="shared" si="36"/>
        <v>0</v>
      </c>
      <c r="J153" s="24"/>
      <c r="K153" s="25">
        <f t="shared" si="26"/>
        <v>65000</v>
      </c>
      <c r="L153" s="26"/>
    </row>
    <row r="154" spans="1:12" s="40" customFormat="1" ht="18.75" customHeight="1" x14ac:dyDescent="0.2">
      <c r="A154" s="22" t="s">
        <v>199</v>
      </c>
      <c r="B154" s="39" t="s">
        <v>261</v>
      </c>
      <c r="C154" s="38">
        <v>0</v>
      </c>
      <c r="D154" s="38">
        <v>14965.19</v>
      </c>
      <c r="E154" s="38">
        <v>14965.19</v>
      </c>
      <c r="F154" s="24"/>
      <c r="G154" s="38">
        <v>14965.19</v>
      </c>
      <c r="H154" s="38">
        <v>14965.19</v>
      </c>
      <c r="I154" s="19">
        <f t="shared" si="36"/>
        <v>0</v>
      </c>
      <c r="J154" s="24"/>
      <c r="K154" s="25"/>
      <c r="L154" s="26"/>
    </row>
    <row r="155" spans="1:12" s="33" customFormat="1" ht="12.75" x14ac:dyDescent="0.2">
      <c r="A155" s="22" t="s">
        <v>15</v>
      </c>
      <c r="B155" s="37" t="s">
        <v>181</v>
      </c>
      <c r="C155" s="38">
        <v>0</v>
      </c>
      <c r="D155" s="38">
        <v>322850</v>
      </c>
      <c r="E155" s="38">
        <v>322850</v>
      </c>
      <c r="F155" s="24"/>
      <c r="G155" s="38">
        <v>322850</v>
      </c>
      <c r="H155" s="38">
        <v>322849.8</v>
      </c>
      <c r="I155" s="19">
        <f t="shared" si="36"/>
        <v>-0.20000000001164153</v>
      </c>
      <c r="J155" s="24"/>
      <c r="K155" s="25">
        <f t="shared" si="26"/>
        <v>322849.8</v>
      </c>
      <c r="L155" s="26"/>
    </row>
    <row r="156" spans="1:12" s="33" customFormat="1" ht="12.75" x14ac:dyDescent="0.2">
      <c r="A156" s="66" t="s">
        <v>289</v>
      </c>
      <c r="B156" s="42" t="s">
        <v>290</v>
      </c>
      <c r="C156" s="29">
        <v>180000</v>
      </c>
      <c r="D156" s="72"/>
      <c r="E156" s="72"/>
      <c r="F156" s="73"/>
      <c r="G156" s="72"/>
      <c r="H156" s="72"/>
      <c r="I156" s="73"/>
      <c r="J156" s="73"/>
      <c r="K156" s="74"/>
      <c r="L156" s="12"/>
    </row>
    <row r="157" spans="1:12" s="40" customFormat="1" ht="12.75" x14ac:dyDescent="0.2">
      <c r="A157" s="75" t="s">
        <v>27</v>
      </c>
      <c r="B157" s="28" t="s">
        <v>182</v>
      </c>
      <c r="C157" s="29">
        <v>2617365</v>
      </c>
      <c r="D157" s="29">
        <f>D158+D169</f>
        <v>2175015.9900000002</v>
      </c>
      <c r="E157" s="29">
        <f>E158+E169</f>
        <v>2175015.9900000002</v>
      </c>
      <c r="F157" s="10">
        <f>E157-D157</f>
        <v>0</v>
      </c>
      <c r="G157" s="29">
        <f>G158+G169</f>
        <v>2175015.9900000002</v>
      </c>
      <c r="H157" s="29">
        <f>H158+H169</f>
        <v>1989660.79</v>
      </c>
      <c r="I157" s="10">
        <f t="shared" si="36"/>
        <v>-185355.20000000019</v>
      </c>
      <c r="J157" s="10">
        <f t="shared" si="37"/>
        <v>91.477984490587573</v>
      </c>
      <c r="K157" s="11">
        <f t="shared" si="26"/>
        <v>-627704.21</v>
      </c>
      <c r="L157" s="12">
        <f t="shared" si="27"/>
        <v>76.017704447029743</v>
      </c>
    </row>
    <row r="158" spans="1:12" s="40" customFormat="1" ht="64.5" customHeight="1" x14ac:dyDescent="0.2">
      <c r="A158" s="76" t="s">
        <v>263</v>
      </c>
      <c r="B158" s="36" t="s">
        <v>264</v>
      </c>
      <c r="C158" s="32">
        <f>C159+C165</f>
        <v>0</v>
      </c>
      <c r="D158" s="32">
        <f>D159+D165</f>
        <v>1994464.99</v>
      </c>
      <c r="E158" s="32">
        <f>E159+E165</f>
        <v>1994464.99</v>
      </c>
      <c r="F158" s="19"/>
      <c r="G158" s="32">
        <f>G159+G165</f>
        <v>1994464.99</v>
      </c>
      <c r="H158" s="32">
        <f>H159+H165</f>
        <v>1903207.56</v>
      </c>
      <c r="I158" s="19">
        <f t="shared" si="36"/>
        <v>-91257.429999999935</v>
      </c>
      <c r="J158" s="19"/>
      <c r="K158" s="20">
        <f t="shared" si="26"/>
        <v>1903207.56</v>
      </c>
      <c r="L158" s="21" t="e">
        <f t="shared" si="27"/>
        <v>#DIV/0!</v>
      </c>
    </row>
    <row r="159" spans="1:12" s="27" customFormat="1" ht="17.25" customHeight="1" x14ac:dyDescent="0.25">
      <c r="A159" s="76" t="s">
        <v>265</v>
      </c>
      <c r="B159" s="36" t="s">
        <v>266</v>
      </c>
      <c r="C159" s="32">
        <f t="shared" ref="C159:E160" si="48">C160</f>
        <v>0</v>
      </c>
      <c r="D159" s="32">
        <f t="shared" si="48"/>
        <v>90264</v>
      </c>
      <c r="E159" s="32">
        <f t="shared" si="48"/>
        <v>90264</v>
      </c>
      <c r="F159" s="19">
        <f>E159-D159</f>
        <v>0</v>
      </c>
      <c r="G159" s="32">
        <f>G160</f>
        <v>90264</v>
      </c>
      <c r="H159" s="32">
        <f>H160</f>
        <v>90263.72</v>
      </c>
      <c r="I159" s="19">
        <f t="shared" si="36"/>
        <v>-0.27999999999883585</v>
      </c>
      <c r="J159" s="19">
        <f t="shared" si="37"/>
        <v>99.999689798812369</v>
      </c>
      <c r="K159" s="20">
        <f t="shared" si="26"/>
        <v>90263.72</v>
      </c>
      <c r="L159" s="21" t="e">
        <f t="shared" si="27"/>
        <v>#DIV/0!</v>
      </c>
    </row>
    <row r="160" spans="1:12" s="27" customFormat="1" ht="26.25" x14ac:dyDescent="0.25">
      <c r="A160" s="30" t="s">
        <v>267</v>
      </c>
      <c r="B160" s="31" t="s">
        <v>268</v>
      </c>
      <c r="C160" s="32">
        <f t="shared" si="48"/>
        <v>0</v>
      </c>
      <c r="D160" s="32">
        <f t="shared" si="48"/>
        <v>90264</v>
      </c>
      <c r="E160" s="32">
        <f t="shared" si="48"/>
        <v>90264</v>
      </c>
      <c r="F160" s="19"/>
      <c r="G160" s="32">
        <f>G161</f>
        <v>90264</v>
      </c>
      <c r="H160" s="32">
        <f>H161</f>
        <v>90263.72</v>
      </c>
      <c r="I160" s="19">
        <f t="shared" si="36"/>
        <v>-0.27999999999883585</v>
      </c>
      <c r="J160" s="19"/>
      <c r="K160" s="20">
        <f t="shared" si="26"/>
        <v>90263.72</v>
      </c>
      <c r="L160" s="21"/>
    </row>
    <row r="161" spans="1:12" s="27" customFormat="1" ht="23.25" x14ac:dyDescent="0.25">
      <c r="A161" s="17" t="s">
        <v>42</v>
      </c>
      <c r="B161" s="36" t="s">
        <v>269</v>
      </c>
      <c r="C161" s="32">
        <f>C162+C164</f>
        <v>0</v>
      </c>
      <c r="D161" s="32">
        <f>D162+D164</f>
        <v>90264</v>
      </c>
      <c r="E161" s="32">
        <f>E162+E164</f>
        <v>90264</v>
      </c>
      <c r="F161" s="19"/>
      <c r="G161" s="32">
        <f>G162+G164</f>
        <v>90264</v>
      </c>
      <c r="H161" s="32">
        <f>H162+H164</f>
        <v>90263.72</v>
      </c>
      <c r="I161" s="19">
        <f t="shared" si="36"/>
        <v>-0.27999999999883585</v>
      </c>
      <c r="J161" s="19">
        <f t="shared" si="37"/>
        <v>99.999689798812369</v>
      </c>
      <c r="K161" s="20">
        <f t="shared" ref="K161:K182" si="49">H161-C161</f>
        <v>90263.72</v>
      </c>
      <c r="L161" s="21"/>
    </row>
    <row r="162" spans="1:12" s="27" customFormat="1" x14ac:dyDescent="0.25">
      <c r="A162" s="77" t="s">
        <v>262</v>
      </c>
      <c r="B162" s="39" t="s">
        <v>270</v>
      </c>
      <c r="C162" s="38">
        <v>0</v>
      </c>
      <c r="D162" s="38">
        <v>0</v>
      </c>
      <c r="E162" s="38">
        <v>0</v>
      </c>
      <c r="F162" s="24" t="s">
        <v>9</v>
      </c>
      <c r="G162" s="38">
        <v>0</v>
      </c>
      <c r="H162" s="38">
        <v>0</v>
      </c>
      <c r="I162" s="19">
        <f t="shared" si="36"/>
        <v>0</v>
      </c>
      <c r="J162" s="24" t="e">
        <f t="shared" ref="J162" si="50">H162/G162*100</f>
        <v>#DIV/0!</v>
      </c>
      <c r="K162" s="25">
        <f t="shared" ref="K162" si="51">H162-C162</f>
        <v>0</v>
      </c>
      <c r="L162" s="26"/>
    </row>
    <row r="163" spans="1:12" s="27" customFormat="1" x14ac:dyDescent="0.25">
      <c r="A163" s="77" t="s">
        <v>17</v>
      </c>
      <c r="B163" s="39" t="s">
        <v>271</v>
      </c>
      <c r="C163" s="38">
        <v>0</v>
      </c>
      <c r="D163" s="38">
        <v>0</v>
      </c>
      <c r="E163" s="38">
        <v>0</v>
      </c>
      <c r="F163" s="24"/>
      <c r="G163" s="38">
        <v>0</v>
      </c>
      <c r="H163" s="38">
        <v>0</v>
      </c>
      <c r="I163" s="19">
        <f t="shared" si="36"/>
        <v>0</v>
      </c>
      <c r="J163" s="24"/>
      <c r="K163" s="25"/>
      <c r="L163" s="26"/>
    </row>
    <row r="164" spans="1:12" s="27" customFormat="1" x14ac:dyDescent="0.25">
      <c r="A164" s="77" t="s">
        <v>15</v>
      </c>
      <c r="B164" s="39" t="s">
        <v>272</v>
      </c>
      <c r="C164" s="38">
        <v>0</v>
      </c>
      <c r="D164" s="38">
        <v>90264</v>
      </c>
      <c r="E164" s="38">
        <v>90264</v>
      </c>
      <c r="F164" s="24" t="s">
        <v>9</v>
      </c>
      <c r="G164" s="38">
        <v>90264</v>
      </c>
      <c r="H164" s="38">
        <v>90263.72</v>
      </c>
      <c r="I164" s="19">
        <f t="shared" si="36"/>
        <v>-0.27999999999883585</v>
      </c>
      <c r="J164" s="24">
        <f t="shared" si="37"/>
        <v>99.999689798812369</v>
      </c>
      <c r="K164" s="25">
        <f t="shared" si="49"/>
        <v>90263.72</v>
      </c>
      <c r="L164" s="26"/>
    </row>
    <row r="165" spans="1:12" s="27" customFormat="1" x14ac:dyDescent="0.25">
      <c r="A165" s="8" t="s">
        <v>274</v>
      </c>
      <c r="B165" s="42" t="s">
        <v>273</v>
      </c>
      <c r="C165" s="32">
        <f t="shared" ref="C165:E167" si="52">C166</f>
        <v>0</v>
      </c>
      <c r="D165" s="32">
        <f t="shared" si="52"/>
        <v>1904200.99</v>
      </c>
      <c r="E165" s="32">
        <f t="shared" si="52"/>
        <v>1904200.99</v>
      </c>
      <c r="F165" s="19"/>
      <c r="G165" s="32">
        <f t="shared" ref="G165:H167" si="53">G166</f>
        <v>1904200.99</v>
      </c>
      <c r="H165" s="32">
        <f t="shared" si="53"/>
        <v>1812943.84</v>
      </c>
      <c r="I165" s="19">
        <f t="shared" si="36"/>
        <v>-91257.149999999907</v>
      </c>
      <c r="J165" s="10"/>
      <c r="K165" s="11">
        <f t="shared" ref="K165" si="54">H165-C165</f>
        <v>1812943.84</v>
      </c>
      <c r="L165" s="12" t="e">
        <f t="shared" ref="L165" si="55">H165/C165*100</f>
        <v>#DIV/0!</v>
      </c>
    </row>
    <row r="166" spans="1:12" s="27" customFormat="1" x14ac:dyDescent="0.25">
      <c r="A166" s="30" t="s">
        <v>274</v>
      </c>
      <c r="B166" s="78" t="s">
        <v>275</v>
      </c>
      <c r="C166" s="55">
        <f t="shared" si="52"/>
        <v>0</v>
      </c>
      <c r="D166" s="55">
        <f t="shared" si="52"/>
        <v>1904200.99</v>
      </c>
      <c r="E166" s="55">
        <f t="shared" si="52"/>
        <v>1904200.99</v>
      </c>
      <c r="F166" s="56"/>
      <c r="G166" s="55">
        <f t="shared" si="53"/>
        <v>1904200.99</v>
      </c>
      <c r="H166" s="55">
        <f t="shared" si="53"/>
        <v>1812943.84</v>
      </c>
      <c r="I166" s="19">
        <f t="shared" si="36"/>
        <v>-91257.149999999907</v>
      </c>
      <c r="J166" s="56"/>
      <c r="K166" s="57"/>
      <c r="L166" s="21"/>
    </row>
    <row r="167" spans="1:12" s="27" customFormat="1" ht="23.25" x14ac:dyDescent="0.25">
      <c r="A167" s="17" t="s">
        <v>42</v>
      </c>
      <c r="B167" s="78" t="s">
        <v>276</v>
      </c>
      <c r="C167" s="55">
        <f t="shared" si="52"/>
        <v>0</v>
      </c>
      <c r="D167" s="55">
        <f t="shared" si="52"/>
        <v>1904200.99</v>
      </c>
      <c r="E167" s="55">
        <f t="shared" si="52"/>
        <v>1904200.99</v>
      </c>
      <c r="F167" s="56"/>
      <c r="G167" s="55">
        <f t="shared" si="53"/>
        <v>1904200.99</v>
      </c>
      <c r="H167" s="55">
        <f t="shared" si="53"/>
        <v>1812943.84</v>
      </c>
      <c r="I167" s="19">
        <f t="shared" si="36"/>
        <v>-91257.149999999907</v>
      </c>
      <c r="J167" s="56"/>
      <c r="K167" s="57"/>
      <c r="L167" s="21"/>
    </row>
    <row r="168" spans="1:12" s="27" customFormat="1" x14ac:dyDescent="0.25">
      <c r="A168" s="77" t="s">
        <v>28</v>
      </c>
      <c r="B168" s="39" t="s">
        <v>277</v>
      </c>
      <c r="C168" s="38">
        <v>0</v>
      </c>
      <c r="D168" s="38">
        <v>1904200.99</v>
      </c>
      <c r="E168" s="38">
        <v>1904200.99</v>
      </c>
      <c r="F168" s="24"/>
      <c r="G168" s="38">
        <v>1904200.99</v>
      </c>
      <c r="H168" s="38">
        <v>1812943.84</v>
      </c>
      <c r="I168" s="19">
        <f t="shared" si="36"/>
        <v>-91257.149999999907</v>
      </c>
      <c r="J168" s="24"/>
      <c r="K168" s="25"/>
      <c r="L168" s="26"/>
    </row>
    <row r="169" spans="1:12" ht="26.25" customHeight="1" x14ac:dyDescent="0.25">
      <c r="A169" s="44" t="s">
        <v>278</v>
      </c>
      <c r="B169" s="28" t="s">
        <v>183</v>
      </c>
      <c r="C169" s="29">
        <f>C171</f>
        <v>0</v>
      </c>
      <c r="D169" s="29">
        <f>D171</f>
        <v>180551</v>
      </c>
      <c r="E169" s="29">
        <f>E171</f>
        <v>180551</v>
      </c>
      <c r="F169" s="10">
        <f>E169-D169</f>
        <v>0</v>
      </c>
      <c r="G169" s="29">
        <f>G171</f>
        <v>180551</v>
      </c>
      <c r="H169" s="29">
        <f>H171</f>
        <v>86453.23</v>
      </c>
      <c r="I169" s="10">
        <f t="shared" si="36"/>
        <v>-94097.77</v>
      </c>
      <c r="J169" s="10">
        <f t="shared" si="37"/>
        <v>47.882997047925514</v>
      </c>
      <c r="K169" s="11">
        <f t="shared" si="49"/>
        <v>86453.23</v>
      </c>
      <c r="L169" s="12" t="e">
        <f t="shared" ref="L169:L174" si="56">H169/C169*100</f>
        <v>#DIV/0!</v>
      </c>
    </row>
    <row r="170" spans="1:12" ht="24.75" x14ac:dyDescent="0.25">
      <c r="A170" s="46" t="s">
        <v>279</v>
      </c>
      <c r="B170" s="36" t="s">
        <v>280</v>
      </c>
      <c r="C170" s="32">
        <f>C171</f>
        <v>0</v>
      </c>
      <c r="D170" s="32">
        <f>D171</f>
        <v>180551</v>
      </c>
      <c r="E170" s="32">
        <f>E171</f>
        <v>180551</v>
      </c>
      <c r="F170" s="19"/>
      <c r="G170" s="32">
        <f>G171</f>
        <v>180551</v>
      </c>
      <c r="H170" s="32">
        <f>H171</f>
        <v>86453.23</v>
      </c>
      <c r="I170" s="19"/>
      <c r="J170" s="19"/>
      <c r="K170" s="20">
        <f t="shared" si="49"/>
        <v>86453.23</v>
      </c>
      <c r="L170" s="21"/>
    </row>
    <row r="171" spans="1:12" s="27" customFormat="1" ht="23.25" x14ac:dyDescent="0.25">
      <c r="A171" s="17" t="s">
        <v>42</v>
      </c>
      <c r="B171" s="36" t="s">
        <v>281</v>
      </c>
      <c r="C171" s="38">
        <f>SUM(C173:C173)</f>
        <v>0</v>
      </c>
      <c r="D171" s="38">
        <f>SUM(D173:D173)</f>
        <v>180551</v>
      </c>
      <c r="E171" s="38">
        <f>SUM(E173:E173)</f>
        <v>180551</v>
      </c>
      <c r="F171" s="19"/>
      <c r="G171" s="38">
        <f>SUM(G173:G173)</f>
        <v>180551</v>
      </c>
      <c r="H171" s="38">
        <f>SUM(H173:H173)</f>
        <v>86453.23</v>
      </c>
      <c r="I171" s="19">
        <f t="shared" si="36"/>
        <v>-94097.77</v>
      </c>
      <c r="J171" s="19">
        <f t="shared" si="37"/>
        <v>47.882997047925514</v>
      </c>
      <c r="K171" s="20">
        <f t="shared" si="49"/>
        <v>86453.23</v>
      </c>
      <c r="L171" s="21"/>
    </row>
    <row r="172" spans="1:12" s="27" customFormat="1" x14ac:dyDescent="0.25">
      <c r="A172" s="77" t="s">
        <v>14</v>
      </c>
      <c r="B172" s="39" t="s">
        <v>282</v>
      </c>
      <c r="C172" s="38">
        <v>0</v>
      </c>
      <c r="D172" s="38">
        <v>0</v>
      </c>
      <c r="E172" s="38">
        <v>0</v>
      </c>
      <c r="F172" s="24"/>
      <c r="G172" s="38">
        <v>0</v>
      </c>
      <c r="H172" s="38">
        <v>0</v>
      </c>
      <c r="I172" s="24"/>
      <c r="J172" s="24"/>
      <c r="K172" s="25"/>
      <c r="L172" s="26"/>
    </row>
    <row r="173" spans="1:12" s="27" customFormat="1" x14ac:dyDescent="0.25">
      <c r="A173" s="79" t="s">
        <v>43</v>
      </c>
      <c r="B173" s="37" t="s">
        <v>184</v>
      </c>
      <c r="C173" s="24">
        <v>0</v>
      </c>
      <c r="D173" s="24">
        <v>180551</v>
      </c>
      <c r="E173" s="24">
        <v>180551</v>
      </c>
      <c r="F173" s="24" t="s">
        <v>9</v>
      </c>
      <c r="G173" s="24">
        <v>180551</v>
      </c>
      <c r="H173" s="24">
        <v>86453.23</v>
      </c>
      <c r="I173" s="24">
        <f t="shared" si="36"/>
        <v>-94097.77</v>
      </c>
      <c r="J173" s="24">
        <f t="shared" si="37"/>
        <v>47.882997047925514</v>
      </c>
      <c r="K173" s="25">
        <f t="shared" si="49"/>
        <v>86453.23</v>
      </c>
      <c r="L173" s="26"/>
    </row>
    <row r="174" spans="1:12" s="80" customFormat="1" x14ac:dyDescent="0.25">
      <c r="A174" s="44" t="s">
        <v>37</v>
      </c>
      <c r="B174" s="28" t="s">
        <v>185</v>
      </c>
      <c r="C174" s="29">
        <f t="shared" ref="C174:E175" si="57">C175</f>
        <v>99780</v>
      </c>
      <c r="D174" s="29">
        <f t="shared" si="57"/>
        <v>97309</v>
      </c>
      <c r="E174" s="29">
        <f t="shared" si="57"/>
        <v>97309</v>
      </c>
      <c r="F174" s="10">
        <f t="shared" ref="F174" si="58">E174-D174</f>
        <v>0</v>
      </c>
      <c r="G174" s="29">
        <f>G175</f>
        <v>97309</v>
      </c>
      <c r="H174" s="29">
        <f>H175</f>
        <v>97309</v>
      </c>
      <c r="I174" s="10">
        <f t="shared" si="36"/>
        <v>0</v>
      </c>
      <c r="J174" s="10">
        <f t="shared" si="37"/>
        <v>100</v>
      </c>
      <c r="K174" s="11">
        <f t="shared" si="49"/>
        <v>-2471</v>
      </c>
      <c r="L174" s="12">
        <f t="shared" si="56"/>
        <v>97.523551813990778</v>
      </c>
    </row>
    <row r="175" spans="1:12" s="80" customFormat="1" x14ac:dyDescent="0.25">
      <c r="A175" s="44" t="s">
        <v>76</v>
      </c>
      <c r="B175" s="28" t="s">
        <v>186</v>
      </c>
      <c r="C175" s="29">
        <f t="shared" si="57"/>
        <v>99780</v>
      </c>
      <c r="D175" s="29">
        <f t="shared" si="57"/>
        <v>97309</v>
      </c>
      <c r="E175" s="29">
        <f t="shared" si="57"/>
        <v>97309</v>
      </c>
      <c r="F175" s="10"/>
      <c r="G175" s="29">
        <f>G176</f>
        <v>97309</v>
      </c>
      <c r="H175" s="29">
        <f>H176</f>
        <v>97309</v>
      </c>
      <c r="I175" s="10"/>
      <c r="J175" s="10"/>
      <c r="K175" s="11">
        <f t="shared" si="49"/>
        <v>-2471</v>
      </c>
      <c r="L175" s="12"/>
    </row>
    <row r="176" spans="1:12" s="80" customFormat="1" ht="90.75" customHeight="1" x14ac:dyDescent="0.25">
      <c r="A176" s="35" t="s">
        <v>283</v>
      </c>
      <c r="B176" s="31" t="s">
        <v>187</v>
      </c>
      <c r="C176" s="81">
        <f t="shared" ref="C176:H176" si="59">C177</f>
        <v>99780</v>
      </c>
      <c r="D176" s="81">
        <f t="shared" si="59"/>
        <v>97309</v>
      </c>
      <c r="E176" s="81">
        <f t="shared" si="59"/>
        <v>97309</v>
      </c>
      <c r="F176" s="19"/>
      <c r="G176" s="81">
        <f t="shared" si="59"/>
        <v>97309</v>
      </c>
      <c r="H176" s="81">
        <f t="shared" si="59"/>
        <v>97309</v>
      </c>
      <c r="I176" s="19">
        <f t="shared" si="36"/>
        <v>0</v>
      </c>
      <c r="J176" s="19">
        <f t="shared" si="37"/>
        <v>100</v>
      </c>
      <c r="K176" s="20">
        <f t="shared" si="49"/>
        <v>-2471</v>
      </c>
      <c r="L176" s="21"/>
    </row>
    <row r="177" spans="1:12" s="80" customFormat="1" x14ac:dyDescent="0.25">
      <c r="A177" s="22" t="s">
        <v>38</v>
      </c>
      <c r="B177" s="37" t="s">
        <v>188</v>
      </c>
      <c r="C177" s="82">
        <v>99780</v>
      </c>
      <c r="D177" s="82">
        <v>97309</v>
      </c>
      <c r="E177" s="82">
        <v>97309</v>
      </c>
      <c r="F177" s="24"/>
      <c r="G177" s="82">
        <v>97309</v>
      </c>
      <c r="H177" s="82">
        <v>97309</v>
      </c>
      <c r="I177" s="24">
        <f t="shared" si="36"/>
        <v>0</v>
      </c>
      <c r="J177" s="24">
        <f t="shared" si="37"/>
        <v>100</v>
      </c>
      <c r="K177" s="25">
        <f t="shared" si="49"/>
        <v>-2471</v>
      </c>
      <c r="L177" s="26"/>
    </row>
    <row r="178" spans="1:12" x14ac:dyDescent="0.25">
      <c r="A178" s="8" t="s">
        <v>55</v>
      </c>
      <c r="B178" s="28" t="s">
        <v>189</v>
      </c>
      <c r="C178" s="83">
        <f t="shared" ref="C178:H180" si="60">C179</f>
        <v>0</v>
      </c>
      <c r="D178" s="83">
        <f t="shared" si="60"/>
        <v>0</v>
      </c>
      <c r="E178" s="83">
        <f t="shared" si="60"/>
        <v>0</v>
      </c>
      <c r="F178" s="83"/>
      <c r="G178" s="83">
        <f t="shared" si="60"/>
        <v>0</v>
      </c>
      <c r="H178" s="83">
        <f t="shared" si="60"/>
        <v>0</v>
      </c>
      <c r="I178" s="10"/>
      <c r="J178" s="10"/>
      <c r="K178" s="11">
        <f t="shared" si="49"/>
        <v>0</v>
      </c>
      <c r="L178" s="12"/>
    </row>
    <row r="179" spans="1:12" x14ac:dyDescent="0.25">
      <c r="A179" s="17" t="s">
        <v>77</v>
      </c>
      <c r="B179" s="31" t="s">
        <v>190</v>
      </c>
      <c r="C179" s="84">
        <f t="shared" si="60"/>
        <v>0</v>
      </c>
      <c r="D179" s="84">
        <f t="shared" si="60"/>
        <v>0</v>
      </c>
      <c r="E179" s="84">
        <f t="shared" si="60"/>
        <v>0</v>
      </c>
      <c r="F179" s="84"/>
      <c r="G179" s="84">
        <f t="shared" si="60"/>
        <v>0</v>
      </c>
      <c r="H179" s="84">
        <f t="shared" si="60"/>
        <v>0</v>
      </c>
      <c r="I179" s="85"/>
      <c r="J179" s="85"/>
      <c r="K179" s="20">
        <f t="shared" si="49"/>
        <v>0</v>
      </c>
      <c r="L179" s="21"/>
    </row>
    <row r="180" spans="1:12" ht="24.75" x14ac:dyDescent="0.25">
      <c r="A180" s="86" t="s">
        <v>75</v>
      </c>
      <c r="B180" s="31" t="s">
        <v>191</v>
      </c>
      <c r="C180" s="84">
        <f t="shared" si="60"/>
        <v>0</v>
      </c>
      <c r="D180" s="84">
        <f t="shared" si="60"/>
        <v>0</v>
      </c>
      <c r="E180" s="84">
        <f t="shared" si="60"/>
        <v>0</v>
      </c>
      <c r="F180" s="87"/>
      <c r="G180" s="84">
        <f t="shared" si="60"/>
        <v>0</v>
      </c>
      <c r="H180" s="84">
        <f t="shared" si="60"/>
        <v>0</v>
      </c>
      <c r="I180" s="88"/>
      <c r="J180" s="88"/>
      <c r="K180" s="20">
        <f t="shared" si="49"/>
        <v>0</v>
      </c>
      <c r="L180" s="21"/>
    </row>
    <row r="181" spans="1:12" ht="23.25" x14ac:dyDescent="0.25">
      <c r="A181" s="17" t="s">
        <v>42</v>
      </c>
      <c r="B181" s="31" t="s">
        <v>192</v>
      </c>
      <c r="C181" s="84">
        <f>C182</f>
        <v>0</v>
      </c>
      <c r="D181" s="84">
        <f>D182</f>
        <v>0</v>
      </c>
      <c r="E181" s="84">
        <f>E182</f>
        <v>0</v>
      </c>
      <c r="F181" s="87"/>
      <c r="G181" s="84">
        <f>G182</f>
        <v>0</v>
      </c>
      <c r="H181" s="84">
        <f>H182</f>
        <v>0</v>
      </c>
      <c r="I181" s="88"/>
      <c r="J181" s="88"/>
      <c r="K181" s="20">
        <f t="shared" si="49"/>
        <v>0</v>
      </c>
      <c r="L181" s="21"/>
    </row>
    <row r="182" spans="1:12" ht="14.25" customHeight="1" x14ac:dyDescent="0.25">
      <c r="A182" s="22" t="s">
        <v>15</v>
      </c>
      <c r="B182" s="37" t="s">
        <v>193</v>
      </c>
      <c r="C182" s="89">
        <v>0</v>
      </c>
      <c r="D182" s="89">
        <v>0</v>
      </c>
      <c r="E182" s="89">
        <v>0</v>
      </c>
      <c r="F182" s="90"/>
      <c r="G182" s="89">
        <v>0</v>
      </c>
      <c r="H182" s="89">
        <v>0</v>
      </c>
      <c r="I182" s="91"/>
      <c r="J182" s="91"/>
      <c r="K182" s="25">
        <f t="shared" si="49"/>
        <v>0</v>
      </c>
      <c r="L182" s="26"/>
    </row>
    <row r="183" spans="1:12" x14ac:dyDescent="0.25">
      <c r="A183" s="80"/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80"/>
    </row>
    <row r="184" spans="1:12" x14ac:dyDescent="0.25">
      <c r="A184" s="80" t="s">
        <v>81</v>
      </c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</row>
    <row r="185" spans="1:12" x14ac:dyDescent="0.25">
      <c r="A185" s="80" t="s">
        <v>30</v>
      </c>
      <c r="B185" s="80"/>
      <c r="C185" s="80"/>
      <c r="D185" s="80"/>
      <c r="E185" s="80"/>
      <c r="F185" s="80"/>
      <c r="G185" s="80"/>
      <c r="H185" s="80"/>
      <c r="I185" s="80" t="s">
        <v>32</v>
      </c>
      <c r="J185" s="80"/>
      <c r="K185" s="80"/>
      <c r="L185" s="80"/>
    </row>
    <row r="186" spans="1:12" x14ac:dyDescent="0.25">
      <c r="A186" s="80" t="s">
        <v>31</v>
      </c>
      <c r="B186" s="80"/>
      <c r="C186" s="80"/>
      <c r="D186" s="80"/>
      <c r="E186" s="80"/>
      <c r="F186" s="80"/>
      <c r="G186" s="80"/>
      <c r="H186" s="80"/>
      <c r="I186" s="80"/>
      <c r="J186" s="80"/>
      <c r="K186" s="80"/>
      <c r="L186" s="80"/>
    </row>
    <row r="187" spans="1:12" x14ac:dyDescent="0.25">
      <c r="A187" s="80" t="s">
        <v>30</v>
      </c>
      <c r="B187" s="80"/>
      <c r="C187" s="80"/>
      <c r="D187" s="80"/>
      <c r="E187" s="80"/>
      <c r="F187" s="80"/>
      <c r="G187" s="80"/>
      <c r="H187" s="80"/>
      <c r="I187" s="80" t="s">
        <v>84</v>
      </c>
      <c r="J187" s="80"/>
      <c r="K187" s="80"/>
      <c r="L187" s="80"/>
    </row>
    <row r="188" spans="1:12" x14ac:dyDescent="0.25">
      <c r="A188" s="80"/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</row>
  </sheetData>
  <mergeCells count="15">
    <mergeCell ref="A1:L1"/>
    <mergeCell ref="A4:L4"/>
    <mergeCell ref="I5:J6"/>
    <mergeCell ref="K5:L6"/>
    <mergeCell ref="H5:H8"/>
    <mergeCell ref="G5:G8"/>
    <mergeCell ref="A5:A8"/>
    <mergeCell ref="B5:B8"/>
    <mergeCell ref="D5:E5"/>
    <mergeCell ref="D6:D8"/>
    <mergeCell ref="E6:E8"/>
    <mergeCell ref="C5:C8"/>
    <mergeCell ref="A3:L3"/>
    <mergeCell ref="A2:L2"/>
    <mergeCell ref="F5:F6"/>
  </mergeCells>
  <pageMargins left="0.3" right="0.27559055118110237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2016-03-04T00:28:57Z</dcterms:modified>
</cp:coreProperties>
</file>